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Sheet1!$A:$N</definedName>
  </definedNames>
  <calcPr calcId="145621"/>
</workbook>
</file>

<file path=xl/calcChain.xml><?xml version="1.0" encoding="utf-8"?>
<calcChain xmlns="http://schemas.openxmlformats.org/spreadsheetml/2006/main">
  <c r="D75" i="1" l="1"/>
  <c r="H219" i="1"/>
  <c r="F219" i="1"/>
  <c r="D219" i="1"/>
  <c r="H214" i="1"/>
  <c r="F214" i="1"/>
  <c r="D214" i="1"/>
  <c r="H209" i="1"/>
  <c r="F209" i="1"/>
  <c r="D209" i="1"/>
  <c r="H207" i="1"/>
  <c r="F202" i="1"/>
  <c r="H201" i="1"/>
  <c r="H200" i="1"/>
  <c r="H202" i="1" s="1"/>
  <c r="H199" i="1"/>
  <c r="D198" i="1"/>
  <c r="D202" i="1"/>
  <c r="H194" i="1"/>
  <c r="F194" i="1"/>
  <c r="D194" i="1"/>
  <c r="H192" i="1"/>
  <c r="D183" i="1"/>
  <c r="D182" i="1"/>
  <c r="D181" i="1"/>
  <c r="D179" i="1"/>
  <c r="D178" i="1"/>
  <c r="H176" i="1"/>
  <c r="F176" i="1"/>
  <c r="D176" i="1"/>
  <c r="D168" i="1"/>
  <c r="D170" i="1" s="1"/>
  <c r="D167" i="1"/>
  <c r="H166" i="1"/>
  <c r="H168" i="1" s="1"/>
  <c r="H170" i="1" s="1"/>
  <c r="F166" i="1"/>
  <c r="F168" i="1" s="1"/>
  <c r="F170" i="1" s="1"/>
  <c r="F159" i="1"/>
  <c r="D159" i="1"/>
  <c r="H152" i="1"/>
  <c r="F152" i="1"/>
  <c r="D152" i="1"/>
  <c r="D140" i="1"/>
  <c r="H121" i="1"/>
  <c r="H120" i="1"/>
  <c r="D120" i="1"/>
  <c r="D121" i="1" s="1"/>
  <c r="F118" i="1"/>
  <c r="F121" i="1" s="1"/>
  <c r="H116" i="1"/>
  <c r="F116" i="1"/>
  <c r="D116" i="1"/>
  <c r="D115" i="1"/>
  <c r="H109" i="1"/>
  <c r="F109" i="1"/>
  <c r="D109" i="1"/>
  <c r="H105" i="1"/>
  <c r="F105" i="1"/>
  <c r="D105" i="1"/>
  <c r="D104" i="1"/>
  <c r="H97" i="1"/>
  <c r="F97" i="1"/>
  <c r="D97" i="1"/>
  <c r="D94" i="1"/>
  <c r="F92" i="1"/>
  <c r="H90" i="1"/>
  <c r="F90" i="1"/>
  <c r="D90" i="1"/>
  <c r="H86" i="1"/>
  <c r="F86" i="1"/>
  <c r="D86" i="1"/>
  <c r="H82" i="1"/>
  <c r="F82" i="1"/>
  <c r="D82" i="1"/>
  <c r="H75" i="1"/>
  <c r="F75" i="1"/>
  <c r="D74" i="1"/>
  <c r="H73" i="1"/>
  <c r="D69" i="1"/>
  <c r="H67" i="1"/>
  <c r="H69" i="1" s="1"/>
  <c r="F67" i="1"/>
  <c r="F69" i="1" s="1"/>
  <c r="D67" i="1"/>
  <c r="H65" i="1"/>
  <c r="H60" i="1"/>
  <c r="D175" i="1"/>
  <c r="H114" i="1"/>
  <c r="L47" i="1"/>
  <c r="L48" i="1" s="1"/>
  <c r="F47" i="1"/>
  <c r="F48" i="1" s="1"/>
  <c r="D47" i="1"/>
  <c r="D48" i="1" s="1"/>
  <c r="L44" i="1"/>
  <c r="F44" i="1"/>
  <c r="D44" i="1"/>
  <c r="J44" i="1"/>
  <c r="H44" i="1"/>
  <c r="L40" i="1"/>
  <c r="J40" i="1"/>
  <c r="D40" i="1"/>
  <c r="J39" i="1"/>
  <c r="J47" i="1" s="1"/>
  <c r="J48" i="1" s="1"/>
  <c r="H39" i="1"/>
  <c r="H40" i="1" s="1"/>
  <c r="F39" i="1"/>
  <c r="F40" i="1" s="1"/>
  <c r="H47" i="1" l="1"/>
  <c r="H48" i="1" s="1"/>
  <c r="D158" i="1"/>
  <c r="H174" i="1"/>
  <c r="D193" i="1"/>
  <c r="D208" i="1"/>
  <c r="H103" i="1"/>
</calcChain>
</file>

<file path=xl/comments1.xml><?xml version="1.0" encoding="utf-8"?>
<comments xmlns="http://schemas.openxmlformats.org/spreadsheetml/2006/main">
  <authors>
    <author>Vidar Hasund</author>
  </authors>
  <commentList>
    <comment ref="B89" authorId="0">
      <text>
        <r>
          <rPr>
            <b/>
            <sz val="9"/>
            <color indexed="81"/>
            <rFont val="Tahoma"/>
            <family val="2"/>
          </rPr>
          <t>Vidar Hasund:</t>
        </r>
        <r>
          <rPr>
            <sz val="9"/>
            <color indexed="81"/>
            <rFont val="Tahoma"/>
            <family val="2"/>
          </rPr>
          <t xml:space="preserve">
Suggest to hide if zero</t>
        </r>
      </text>
    </comment>
  </commentList>
</comments>
</file>

<file path=xl/sharedStrings.xml><?xml version="1.0" encoding="utf-8"?>
<sst xmlns="http://schemas.openxmlformats.org/spreadsheetml/2006/main" count="273" uniqueCount="193">
  <si>
    <t xml:space="preserve">Petroleum Geo-Services ASA  </t>
  </si>
  <si>
    <t>Notes to the Condensed Interim Consolidated Financial Statements - First Quarter 2013</t>
  </si>
  <si>
    <t>Note 1 - General</t>
  </si>
  <si>
    <t xml:space="preserve">The Company is a Norwegian limited liability company and has prepared its consolidated financial statements in accordance with International </t>
  </si>
  <si>
    <t>Financial Reporting Standards ("IFRS") as adopted by the EU. The consolidated condensed interim financial statements have been prepared in</t>
  </si>
  <si>
    <t xml:space="preserve">accordance with International Accounting Standards ("IAS") No. 34 "Interim Financial Reporting". The interim financial information has not been </t>
  </si>
  <si>
    <t>subject to audit or review.</t>
  </si>
  <si>
    <t xml:space="preserve">EBITDA, when used by the Company, means EBIT less other operating (income) expense, impairment of long-term assets and depreciation and </t>
  </si>
  <si>
    <t>amortization. EBITDA may not be comparable to other similarly titled measures from other companies. PGS has included EBITDA as a supplemental</t>
  </si>
  <si>
    <t>disclosure because management believes that it provides useful information regarding PGS' ability to service debt and to fund capital expenditures</t>
  </si>
  <si>
    <t>and provides investors with a helpful measure for comparing its operating performance with that of other companies.</t>
  </si>
  <si>
    <t>Note 2 - Basis of presentation</t>
  </si>
  <si>
    <t xml:space="preserve">The condensed interim consolidated financial statements reflect all adjustments, in the opinion of PGS' management, that are necessary for a fair </t>
  </si>
  <si>
    <t xml:space="preserve">presentation of the results of operations for all periods presented. Operating results for the interim period are not necessarily indicative of the results </t>
  </si>
  <si>
    <t>that may be expected for any subsequent interim period or year. The condensed interim consolidated financial statements should be read in</t>
  </si>
  <si>
    <t>conjunction with the audited consolidated financial statements for the year ended December 31, 2012.</t>
  </si>
  <si>
    <t xml:space="preserve">The accounting policies adopted in the preparation of the condensed interim consolidated financial statements are consistent with those followed in </t>
  </si>
  <si>
    <t xml:space="preserve">the preparation of the Company’s consolidated financial statements for the year ended December 31, 2012 with the exception of adoption of IAS19R </t>
  </si>
  <si>
    <t>as described below.</t>
  </si>
  <si>
    <t>Note 3 - New standard adopted in 2013</t>
  </si>
  <si>
    <t xml:space="preserve">The Company adopted IAS 19 Employee benefits (revised 2011; IAS 19R) effective for annual periods beginning on or after January 1, 2013. The </t>
  </si>
  <si>
    <t xml:space="preserve">standard is applied retrospectively. The main amendments impacting the Company are: (i) removal of the corridor mechanism such that actuarial gains </t>
  </si>
  <si>
    <t xml:space="preserve">and losses are recognized immediately in other comprehensive income, and (ii) the expected returns on plan assets must equal the discount rate on the </t>
  </si>
  <si>
    <t xml:space="preserve">projected benefit obligation. </t>
  </si>
  <si>
    <t xml:space="preserve">The following table presents the impacts of applying the standard retrospectively. The impact to the condensed consolidated statements of operations </t>
  </si>
  <si>
    <t>is insignificant and, as such, the results from operations of prior periods are not restated.</t>
  </si>
  <si>
    <t>December 31,</t>
  </si>
  <si>
    <t xml:space="preserve">Q1  </t>
  </si>
  <si>
    <t xml:space="preserve">Q2  </t>
  </si>
  <si>
    <t xml:space="preserve">Q3  </t>
  </si>
  <si>
    <t xml:space="preserve">Q4  </t>
  </si>
  <si>
    <t>(In millions of US dollars)</t>
  </si>
  <si>
    <t xml:space="preserve"> </t>
  </si>
  <si>
    <t>Other long-term liabilities as previously reported</t>
  </si>
  <si>
    <t xml:space="preserve">Change in pension liability from recognizing unrecognized actuarial losses </t>
  </si>
  <si>
    <t>Restated other long-term liabilities</t>
  </si>
  <si>
    <t>Deferred tax assets as previously reported</t>
  </si>
  <si>
    <t>Tax effect from change in pension liability</t>
  </si>
  <si>
    <t>Restated deferred tax assets</t>
  </si>
  <si>
    <t>Cumulative translation adjustments and other reserves as previously reported</t>
  </si>
  <si>
    <t xml:space="preserve">Effect on cumulative translation adjustments and other reserves </t>
  </si>
  <si>
    <t>Restated cumulative translation adjustments and other reserves</t>
  </si>
  <si>
    <t>Note 4 - Segment information</t>
  </si>
  <si>
    <t xml:space="preserve">The chief operating decision maker reviews Contract and MultiClient as separate operating segments, however, as the two operating segments meet </t>
  </si>
  <si>
    <t>the aggregation criteria in IFRS 8 "Operating Segments", they are presented combined as Marine.</t>
  </si>
  <si>
    <t xml:space="preserve">"Other" includes Corporate administration costs and unallocated Global Shared Resources costs (net). Net financial expense and income tax expense are not </t>
  </si>
  <si>
    <t>included in the measure of segment performance.</t>
  </si>
  <si>
    <t>Revenues by operating segment and service type:</t>
  </si>
  <si>
    <t>Quarter ended</t>
  </si>
  <si>
    <t>Marine revenues by service type:</t>
  </si>
  <si>
    <t xml:space="preserve">     - Contract seismic</t>
  </si>
  <si>
    <t>from segment report</t>
  </si>
  <si>
    <t xml:space="preserve">     - MultiClient pre-funding</t>
  </si>
  <si>
    <t xml:space="preserve">     - MultiClient late sales</t>
  </si>
  <si>
    <t xml:space="preserve">     - Data Processing</t>
  </si>
  <si>
    <t>from segment report (Contract Seismic DP + Data proc external)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</si>
  <si>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</si>
  <si>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</si>
  <si>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</si>
  <si>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</si>
  <si>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</si>
  <si>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</si>
  <si>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</si>
  <si>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</si>
  <si>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from segment report (under unusual items if applicable)</t>
  </si>
  <si>
    <t>Impairment of long-term assets</t>
  </si>
  <si>
    <t>Depreciation and amortization (a)</t>
  </si>
  <si>
    <r>
      <t xml:space="preserve">from segment report, </t>
    </r>
    <r>
      <rPr>
        <u/>
        <sz val="8"/>
        <color theme="4" tint="-0.249977111117893"/>
        <rFont val="Arial"/>
        <family val="2"/>
      </rPr>
      <t>depr &amp; amort:</t>
    </r>
    <r>
      <rPr>
        <sz val="8"/>
        <color theme="4" tint="-0.249977111117893"/>
        <rFont val="Arial"/>
        <family val="2"/>
      </rPr>
      <t xml:space="preserve">  Depr in COS net of cap, Depr in SG&amp; A, Depr in R&amp;D net of cap</t>
    </r>
  </si>
  <si>
    <t>Amortization of MultiClient library (a)</t>
  </si>
  <si>
    <t>from segment report , sum MC Impairment (amort), MC beckstop (amort) and Amort of library</t>
  </si>
  <si>
    <t xml:space="preserve">     Operating profit EBIT, Marine</t>
  </si>
  <si>
    <t>Other:</t>
  </si>
  <si>
    <r>
      <t>from segment report,</t>
    </r>
    <r>
      <rPr>
        <u/>
        <sz val="8"/>
        <color theme="4" tint="-0.249977111117893"/>
        <rFont val="Arial"/>
        <family val="2"/>
      </rPr>
      <t xml:space="preserve"> depr &amp; amort</t>
    </r>
    <r>
      <rPr>
        <sz val="8"/>
        <color theme="4" tint="-0.249977111117893"/>
        <rFont val="Arial"/>
        <family val="2"/>
      </rPr>
      <t>:  Depr in COS net of cap, Depr in SG&amp; A, Depr in R&amp;D net of cap</t>
    </r>
  </si>
  <si>
    <t xml:space="preserve">    Operating loss EBIT, Other</t>
  </si>
  <si>
    <t>Inter-segment eliminations:</t>
  </si>
  <si>
    <t xml:space="preserve">    Operating profit (loss) EBIT, Other</t>
  </si>
  <si>
    <t>Total Operating profit:</t>
  </si>
  <si>
    <t>=line52</t>
  </si>
  <si>
    <t>=line 53</t>
  </si>
  <si>
    <t>=sum lines 54 and 59</t>
  </si>
  <si>
    <t>=line 55</t>
  </si>
  <si>
    <t xml:space="preserve">    Total Operating profit EBIT</t>
  </si>
  <si>
    <t>(a)</t>
  </si>
  <si>
    <t>Presented combined in the condensed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</si>
  <si>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</si>
  <si>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</si>
  <si>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</si>
  <si>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from segment report, lines Gross cost R&amp;D and Depr capitalized</t>
  </si>
  <si>
    <t>Capitalized development costs</t>
  </si>
  <si>
    <t>from segment report, line Capr development cost, incl depr.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</si>
  <si>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</si>
  <si>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</si>
  <si>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</si>
  <si>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</si>
  <si>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r>
      <t xml:space="preserve">from segment report, lines </t>
    </r>
    <r>
      <rPr>
        <u/>
        <sz val="8"/>
        <color theme="4" tint="-0.249977111117893"/>
        <rFont val="Arial"/>
        <family val="2"/>
      </rPr>
      <t>COS</t>
    </r>
    <r>
      <rPr>
        <sz val="8"/>
        <color theme="4" tint="-0.249977111117893"/>
        <rFont val="Arial"/>
        <family val="2"/>
      </rPr>
      <t xml:space="preserve">: Depr in COS, </t>
    </r>
    <r>
      <rPr>
        <u/>
        <sz val="8"/>
        <color theme="4" tint="-0.249977111117893"/>
        <rFont val="Arial"/>
        <family val="2"/>
      </rPr>
      <t>SG&amp;A:</t>
    </r>
    <r>
      <rPr>
        <sz val="8"/>
        <color theme="4" tint="-0.249977111117893"/>
        <rFont val="Arial"/>
        <family val="2"/>
      </rPr>
      <t xml:space="preserve"> Less dept included</t>
    </r>
  </si>
  <si>
    <t xml:space="preserve">Depreciation capitalized </t>
  </si>
  <si>
    <r>
      <t xml:space="preserve">from segment report, lines </t>
    </r>
    <r>
      <rPr>
        <u/>
        <sz val="8"/>
        <color theme="4" tint="-0.249977111117893"/>
        <rFont val="Arial"/>
        <family val="2"/>
      </rPr>
      <t>COS</t>
    </r>
    <r>
      <rPr>
        <sz val="8"/>
        <color theme="4" tint="-0.249977111117893"/>
        <rFont val="Arial"/>
        <family val="2"/>
      </rPr>
      <t xml:space="preserve">: depr cap in library, </t>
    </r>
    <r>
      <rPr>
        <u/>
        <sz val="8"/>
        <color theme="4" tint="-0.249977111117893"/>
        <rFont val="Arial"/>
        <family val="2"/>
      </rPr>
      <t>R&amp;D</t>
    </r>
    <r>
      <rPr>
        <sz val="8"/>
        <color theme="4" tint="-0.249977111117893"/>
        <rFont val="Arial"/>
        <family val="2"/>
      </rPr>
      <t>: depr cap</t>
    </r>
  </si>
  <si>
    <t>Amortization of MultiClient library</t>
  </si>
  <si>
    <t>= minus line 55</t>
  </si>
  <si>
    <t xml:space="preserve">The Company amortizes its MultiClient library primarily based on the ratio between cost of surveys and the total forecasted sales for such surveys. </t>
  </si>
  <si>
    <t>The surveys are categorized into amortization categories based on this ratio. These categories range from 30-95% of sales amounts with 5% intervals,</t>
  </si>
  <si>
    <t>with a minimum of 45% for pre-funding. Each category includes surveys where the remaining unamortized cost as a percentage of remaining</t>
  </si>
  <si>
    <t>forecasted sales is less than or equal to the amortization rate applicable to each category.</t>
  </si>
  <si>
    <t xml:space="preserve">The Company also applies minimum amortization criteria for the library projects based generally on a five-year life. The Company calculates and </t>
  </si>
  <si>
    <t>records minimum amortization individually for each MultiClient survey or pool of surveys on a quarterly basis. At year-end, or when specific</t>
  </si>
  <si>
    <t>impairment indicators exists, the Company carries out an impairment test of individual MultiClient surveys. The Company classifies these</t>
  </si>
  <si>
    <t>impairment charges as amortization expense in its condensed consolidated statements of operations since this additional, non-sales related</t>
  </si>
  <si>
    <t xml:space="preserve">amortization expense, is expected to occur regularly. </t>
  </si>
  <si>
    <t>Note 7 - Net financial expense</t>
  </si>
  <si>
    <t>Net financial expense consists of the following:</t>
  </si>
  <si>
    <t>Year ended</t>
  </si>
  <si>
    <t>March 31,</t>
  </si>
  <si>
    <t>Interest expense, gross</t>
  </si>
  <si>
    <t>Interest expense line PS</t>
  </si>
  <si>
    <t>Capitalized interest, MultiClient library</t>
  </si>
  <si>
    <t>Acc 741000 PS</t>
  </si>
  <si>
    <t>Capitalized interest, construction in progress</t>
  </si>
  <si>
    <t>Acc 741200 PS</t>
  </si>
  <si>
    <t>Interest income</t>
  </si>
  <si>
    <t>Interest income line PS</t>
  </si>
  <si>
    <t>Income (loss) from associated companies</t>
  </si>
  <si>
    <t>Acc 700020 PS</t>
  </si>
  <si>
    <t>Gain (loss) from sale of available-for-sale investments</t>
  </si>
  <si>
    <t>Acc 700030 PS</t>
  </si>
  <si>
    <t>Gain on investments available-for-sale</t>
  </si>
  <si>
    <t>Impairment of investments available-for-sale</t>
  </si>
  <si>
    <t xml:space="preserve">Acc 700050 </t>
  </si>
  <si>
    <t>Loss on repurchase of convertible notes</t>
  </si>
  <si>
    <t>Acc 780350 PS</t>
  </si>
  <si>
    <t>Fair value adjustments on financial instruments</t>
  </si>
  <si>
    <t>Acc 780600 PS</t>
  </si>
  <si>
    <t>Currency exchange gain (loss)</t>
  </si>
  <si>
    <t>Foreign exchange gain/losses line from PS</t>
  </si>
  <si>
    <t xml:space="preserve">Other  </t>
  </si>
  <si>
    <t>Acc 780000, 780100, 780200, 780300, 780400, 780501</t>
  </si>
  <si>
    <t>Note 8 - MultiClient library</t>
  </si>
  <si>
    <t>The net book-value of the MultiClient library by year of completion is as follows:</t>
  </si>
  <si>
    <t>Completed during 2007 and prior years</t>
  </si>
  <si>
    <t>From Anne Beret</t>
  </si>
  <si>
    <t>Completed during 2008</t>
  </si>
  <si>
    <t>Completed during 2009</t>
  </si>
  <si>
    <t>Completed during 2010</t>
  </si>
  <si>
    <t>Completed during 2011</t>
  </si>
  <si>
    <t>Completed during 2012</t>
  </si>
  <si>
    <t>Completed during 2013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</si>
  <si>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</si>
  <si>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</si>
  <si>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</si>
  <si>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</si>
  <si>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</t>
  </si>
  <si>
    <t>=line 59</t>
  </si>
  <si>
    <t>MultiClient late sales</t>
  </si>
  <si>
    <t>=line 60</t>
  </si>
  <si>
    <t>Cash investment in MultiClient library (a)</t>
  </si>
  <si>
    <t>=line CF Tab line 25</t>
  </si>
  <si>
    <t>Capitalized interest in MultiClient library (b)</t>
  </si>
  <si>
    <t>=line 136</t>
  </si>
  <si>
    <t>Capitalized depreciation (non-cash) (c)</t>
  </si>
  <si>
    <t>=line 115, uposit sign</t>
  </si>
  <si>
    <t>Amortization of MultiClient library (c)</t>
  </si>
  <si>
    <t>=line 116</t>
  </si>
  <si>
    <t>See condensed consolidated statements of cash flows.</t>
  </si>
  <si>
    <t>(b)</t>
  </si>
  <si>
    <t>See note 7.</t>
  </si>
  <si>
    <t>(c)</t>
  </si>
  <si>
    <t>See note 6.</t>
  </si>
  <si>
    <t>Note 9 - Net interest bearing debt</t>
  </si>
  <si>
    <t>Summary of net interest bearing debt:</t>
  </si>
  <si>
    <t>Cash and cash equivalents</t>
  </si>
  <si>
    <t>= Compr &amp; BS tab, line 30</t>
  </si>
  <si>
    <t>Restricted cash (current and long-term)</t>
  </si>
  <si>
    <t>= Compr &amp; BS tab, line 31 + 39</t>
  </si>
  <si>
    <t>Interest bearing receivables</t>
  </si>
  <si>
    <t>see BS spesification sheet</t>
  </si>
  <si>
    <t>Short-term debt and current portion of long-term debt</t>
  </si>
  <si>
    <t>= Compr &amp; BS tab, line 49</t>
  </si>
  <si>
    <t xml:space="preserve">Long-term debt </t>
  </si>
  <si>
    <t>= Compr &amp; BS tab, line 56</t>
  </si>
  <si>
    <t>Adjust for deferred loan costs (offset in long-term debt)</t>
  </si>
  <si>
    <t>Note 10 - Components of other comprehensive income</t>
  </si>
  <si>
    <t>A reconciliation of reclassification adjustments included in the condensed consolidated statements of operations:</t>
  </si>
  <si>
    <t>Cash flow hedges:</t>
  </si>
  <si>
    <t>Gains (losses) arising during the period</t>
  </si>
  <si>
    <t>see separate spreadsheet prepared for this note</t>
  </si>
  <si>
    <t>Less: Reclassification adjustments for losses included in the condensed consolidated statements of operations</t>
  </si>
  <si>
    <t>Cash flow hedges, net</t>
  </si>
  <si>
    <t>to OCI</t>
  </si>
  <si>
    <t>Revaluation of shares available-for-sale:</t>
  </si>
  <si>
    <t>See eq.rec / OCI line 'shares available for sale-adjustment'</t>
  </si>
  <si>
    <t>Less: Reclassification adjustments for losses  (gains) included in the condensed consolidated statements of operations</t>
  </si>
  <si>
    <t>From segment report (lines 'gain/loss from sale of shares' &amp; 'Impairment shares available for sale'). PS accts 700030 &amp; 700050</t>
  </si>
  <si>
    <t>Revaluation of shares available-for-sale, net</t>
  </si>
  <si>
    <t>toOCI (equals separate line in eq.details sheet: 'shares available for sale - 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</si>
</sst>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_(&quot;$&quot;\ * #,##0_);_(&quot;$&quot;\ * \(#,##0\);_(&quot;$&quot;\ * &quot;-&quot;_);_(@_)"/>
    <numFmt numFmtId="168" formatCode="_(* #,##0_);_(* \(#,##0\);_(* &quot;-&quot;_);_(@_)"/>
    <numFmt numFmtId="169" formatCode="_ * #,##0_ ;_ * \(#,##0\)_ ;_ * &quot;-&quot;_ ;_ @_ "/>
    <numFmt numFmtId="170" formatCode="_(&quot;$&quot;* #,##0_);_(&quot;$&quot;* \(#,##0\);_(&quot;$&quot;* &quot;-&quot;??_);_(@_)"/>
    <numFmt numFmtId="172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theme="4" tint="-0.249977111117893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u/>
      <sz val="8"/>
      <color theme="4" tint="-0.249977111117893"/>
      <name val="Arial"/>
      <family val="2"/>
    </font>
    <font>
      <sz val="10"/>
      <color theme="4" tint="-0.249977111117893"/>
      <name val="Times New Roman"/>
      <family val="1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Times New Roman"/>
      <family val="1"/>
    </font>
    <font>
      <b/>
      <sz val="10"/>
      <color rgb="FFFF0000"/>
      <name val="Arial"/>
      <family val="2"/>
    </font>
    <font>
      <sz val="9"/>
      <name val="Times New Roman"/>
      <family val="1"/>
    </font>
    <font>
      <sz val="9"/>
      <color theme="3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00">
    <xf numFmtId="0" fontId="0" fillId="0" borderId="0" xfId="0"/>
    <xf numFmtId="167" fontId="9" fillId="2" borderId="0" xfId="2" applyNumberFormat="1" applyFont="1" applyFill="1" applyAlignment="1"/>
    <xf numFmtId="168" fontId="9" fillId="2" borderId="0" xfId="2" applyNumberFormat="1" applyFont="1" applyFill="1" applyBorder="1" applyAlignment="1"/>
    <xf numFmtId="167" fontId="20" fillId="2" borderId="0" xfId="2" applyNumberFormat="1" applyFont="1" applyFill="1" applyBorder="1" applyAlignment="1"/>
    <xf numFmtId="169" fontId="9" fillId="2" borderId="0" xfId="2" applyNumberFormat="1" applyFont="1" applyFill="1" applyBorder="1"/>
    <xf numFmtId="0" fontId="9" fillId="2" borderId="0" xfId="2" quotePrefix="1" applyNumberFormat="1" applyFont="1" applyFill="1" applyBorder="1" applyAlignment="1">
      <alignment horizontal="center"/>
    </xf>
    <xf numFmtId="168" fontId="9" fillId="2" borderId="0" xfId="2" applyNumberFormat="1" applyFont="1" applyFill="1" applyBorder="1"/>
    <xf numFmtId="167" fontId="9" fillId="2" borderId="0" xfId="2" applyNumberFormat="1" applyFont="1" applyFill="1" applyBorder="1"/>
    <xf numFmtId="167" fontId="20" fillId="2" borderId="0" xfId="2" applyNumberFormat="1" applyFont="1" applyFill="1" applyBorder="1"/>
    <xf numFmtId="0" fontId="9" fillId="2" borderId="1" xfId="2" quotePrefix="1" applyNumberFormat="1" applyFont="1" applyFill="1" applyBorder="1" applyAlignment="1">
      <alignment horizontal="center"/>
    </xf>
    <xf numFmtId="165" fontId="9" fillId="2" borderId="0" xfId="1" applyNumberFormat="1" applyFont="1" applyFill="1"/>
    <xf numFmtId="167" fontId="9" fillId="2" borderId="0" xfId="2" applyNumberFormat="1" applyFont="1" applyFill="1"/>
    <xf numFmtId="168" fontId="9" fillId="2" borderId="0" xfId="2" applyNumberFormat="1" applyFont="1" applyFill="1"/>
    <xf numFmtId="166" fontId="9" fillId="2" borderId="0" xfId="2" applyNumberFormat="1" applyFont="1" applyFill="1"/>
    <xf numFmtId="0" fontId="3" fillId="2" borderId="0" xfId="2" applyFill="1"/>
    <xf numFmtId="0" fontId="2" fillId="2" borderId="0" xfId="0" applyFont="1" applyFill="1" applyAlignment="1">
      <alignment horizontal="center"/>
    </xf>
    <xf numFmtId="0" fontId="4" fillId="2" borderId="0" xfId="2" applyFont="1" applyFill="1" applyAlignment="1"/>
    <xf numFmtId="0" fontId="2" fillId="2" borderId="0" xfId="0" applyFont="1" applyFill="1" applyAlignment="1">
      <alignment horizontal="center"/>
    </xf>
    <xf numFmtId="0" fontId="3" fillId="2" borderId="0" xfId="2" applyFill="1" applyBorder="1"/>
    <xf numFmtId="0" fontId="5" fillId="2" borderId="0" xfId="2" applyFont="1" applyFill="1"/>
    <xf numFmtId="0" fontId="6" fillId="2" borderId="0" xfId="0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0" fontId="9" fillId="2" borderId="0" xfId="0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 readingOrder="1"/>
    </xf>
    <xf numFmtId="0" fontId="2" fillId="2" borderId="0" xfId="0" applyFont="1" applyFill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left"/>
    </xf>
    <xf numFmtId="0" fontId="12" fillId="2" borderId="0" xfId="2" applyFont="1" applyFill="1" applyAlignment="1">
      <alignment horizontal="left"/>
    </xf>
    <xf numFmtId="0" fontId="13" fillId="2" borderId="0" xfId="2" applyFont="1" applyFill="1"/>
    <xf numFmtId="0" fontId="6" fillId="2" borderId="0" xfId="0" applyFont="1" applyFill="1"/>
    <xf numFmtId="0" fontId="9" fillId="2" borderId="0" xfId="2" applyFont="1" applyFill="1" applyBorder="1"/>
    <xf numFmtId="0" fontId="14" fillId="2" borderId="0" xfId="2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5" fillId="2" borderId="1" xfId="0" applyFont="1" applyFill="1" applyBorder="1"/>
    <xf numFmtId="0" fontId="9" fillId="2" borderId="0" xfId="0" applyFont="1" applyFill="1"/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15" fillId="2" borderId="0" xfId="0" applyFont="1" applyFill="1" applyBorder="1" applyAlignment="1">
      <alignment horizontal="center"/>
    </xf>
    <xf numFmtId="165" fontId="9" fillId="2" borderId="0" xfId="1" applyNumberFormat="1" applyFont="1" applyFill="1" applyBorder="1"/>
    <xf numFmtId="166" fontId="9" fillId="2" borderId="2" xfId="3" applyNumberFormat="1" applyFont="1" applyFill="1" applyBorder="1" applyAlignment="1">
      <alignment horizontal="left"/>
    </xf>
    <xf numFmtId="165" fontId="9" fillId="2" borderId="2" xfId="1" applyNumberFormat="1" applyFont="1" applyFill="1" applyBorder="1"/>
    <xf numFmtId="166" fontId="9" fillId="2" borderId="0" xfId="3" applyNumberFormat="1" applyFont="1" applyFill="1" applyBorder="1" applyAlignment="1">
      <alignment horizontal="left"/>
    </xf>
    <xf numFmtId="0" fontId="16" fillId="2" borderId="0" xfId="2" applyFont="1" applyFill="1" applyAlignment="1">
      <alignment horizontal="left" readingOrder="1"/>
    </xf>
    <xf numFmtId="0" fontId="17" fillId="2" borderId="0" xfId="2" applyFont="1" applyFill="1" applyAlignment="1">
      <alignment horizontal="left" readingOrder="1"/>
    </xf>
    <xf numFmtId="0" fontId="14" fillId="2" borderId="0" xfId="2" applyFont="1" applyFill="1" applyBorder="1"/>
    <xf numFmtId="0" fontId="9" fillId="2" borderId="3" xfId="2" applyFont="1" applyFill="1" applyBorder="1"/>
    <xf numFmtId="41" fontId="9" fillId="2" borderId="3" xfId="2" applyNumberFormat="1" applyFont="1" applyFill="1" applyBorder="1"/>
    <xf numFmtId="0" fontId="17" fillId="2" borderId="0" xfId="2" applyFont="1" applyFill="1" applyBorder="1"/>
    <xf numFmtId="41" fontId="9" fillId="2" borderId="4" xfId="2" applyNumberFormat="1" applyFont="1" applyFill="1" applyBorder="1" applyAlignment="1">
      <alignment horizontal="center"/>
    </xf>
    <xf numFmtId="41" fontId="9" fillId="2" borderId="0" xfId="2" applyNumberFormat="1" applyFont="1" applyFill="1" applyBorder="1" applyAlignment="1">
      <alignment horizontal="center"/>
    </xf>
    <xf numFmtId="41" fontId="9" fillId="2" borderId="4" xfId="2" applyNumberFormat="1" applyFont="1" applyFill="1" applyBorder="1" applyAlignment="1"/>
    <xf numFmtId="0" fontId="18" fillId="2" borderId="0" xfId="2" applyFont="1" applyFill="1"/>
    <xf numFmtId="41" fontId="14" fillId="2" borderId="0" xfId="2" applyNumberFormat="1" applyFont="1" applyFill="1" applyBorder="1" applyAlignment="1">
      <alignment horizontal="center"/>
    </xf>
    <xf numFmtId="41" fontId="9" fillId="2" borderId="0" xfId="2" applyNumberFormat="1" applyFont="1" applyFill="1" applyBorder="1" applyAlignment="1"/>
    <xf numFmtId="0" fontId="15" fillId="2" borderId="0" xfId="2" applyFont="1" applyFill="1" applyBorder="1" applyAlignment="1">
      <alignment horizontal="left"/>
    </xf>
    <xf numFmtId="0" fontId="17" fillId="2" borderId="0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" xfId="2" applyFont="1" applyFill="1" applyBorder="1" applyAlignment="1"/>
    <xf numFmtId="0" fontId="14" fillId="2" borderId="0" xfId="2" applyFont="1" applyFill="1" applyBorder="1" applyAlignment="1">
      <alignment horizontal="center"/>
    </xf>
    <xf numFmtId="0" fontId="9" fillId="2" borderId="0" xfId="2" applyFont="1" applyFill="1" applyBorder="1" applyAlignment="1"/>
    <xf numFmtId="0" fontId="15" fillId="2" borderId="1" xfId="2" applyFont="1" applyFill="1" applyBorder="1" applyAlignment="1">
      <alignment horizontal="left"/>
    </xf>
    <xf numFmtId="0" fontId="17" fillId="2" borderId="1" xfId="2" applyFont="1" applyFill="1" applyBorder="1"/>
    <xf numFmtId="0" fontId="17" fillId="2" borderId="0" xfId="2" applyFont="1" applyFill="1"/>
    <xf numFmtId="0" fontId="9" fillId="2" borderId="0" xfId="2" applyNumberFormat="1" applyFont="1" applyFill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/>
    </xf>
    <xf numFmtId="0" fontId="5" fillId="2" borderId="0" xfId="2" applyFont="1" applyFill="1" applyAlignment="1"/>
    <xf numFmtId="0" fontId="15" fillId="2" borderId="0" xfId="2" applyFont="1" applyFill="1" applyBorder="1" applyAlignment="1">
      <alignment horizontal="center"/>
    </xf>
    <xf numFmtId="0" fontId="15" fillId="2" borderId="0" xfId="2" applyFont="1" applyFill="1" applyBorder="1" applyAlignment="1"/>
    <xf numFmtId="0" fontId="18" fillId="2" borderId="0" xfId="2" applyFont="1" applyFill="1" applyAlignment="1"/>
    <xf numFmtId="167" fontId="18" fillId="2" borderId="0" xfId="2" applyNumberFormat="1" applyFont="1" applyFill="1" applyAlignment="1"/>
    <xf numFmtId="165" fontId="9" fillId="2" borderId="0" xfId="1" applyNumberFormat="1" applyFont="1" applyFill="1" applyAlignment="1"/>
    <xf numFmtId="165" fontId="17" fillId="2" borderId="0" xfId="1" applyNumberFormat="1" applyFont="1" applyFill="1" applyAlignment="1"/>
    <xf numFmtId="167" fontId="17" fillId="2" borderId="0" xfId="2" applyNumberFormat="1" applyFont="1" applyFill="1" applyAlignment="1"/>
    <xf numFmtId="0" fontId="19" fillId="2" borderId="0" xfId="2" applyFont="1" applyFill="1"/>
    <xf numFmtId="165" fontId="9" fillId="2" borderId="0" xfId="1" applyNumberFormat="1" applyFont="1" applyFill="1" applyBorder="1" applyAlignment="1"/>
    <xf numFmtId="165" fontId="17" fillId="2" borderId="0" xfId="1" applyNumberFormat="1" applyFont="1" applyFill="1" applyBorder="1" applyAlignment="1"/>
    <xf numFmtId="168" fontId="17" fillId="2" borderId="0" xfId="2" applyNumberFormat="1" applyFont="1" applyFill="1" applyBorder="1" applyAlignment="1"/>
    <xf numFmtId="0" fontId="9" fillId="2" borderId="1" xfId="2" applyFont="1" applyFill="1" applyBorder="1"/>
    <xf numFmtId="165" fontId="9" fillId="2" borderId="1" xfId="1" applyNumberFormat="1" applyFont="1" applyFill="1" applyBorder="1" applyAlignment="1"/>
    <xf numFmtId="165" fontId="20" fillId="2" borderId="0" xfId="1" applyNumberFormat="1" applyFont="1" applyFill="1" applyAlignment="1"/>
    <xf numFmtId="167" fontId="17" fillId="2" borderId="0" xfId="2" applyNumberFormat="1" applyFont="1" applyFill="1" applyBorder="1" applyAlignment="1"/>
    <xf numFmtId="0" fontId="18" fillId="2" borderId="0" xfId="2" applyFont="1" applyFill="1" applyBorder="1"/>
    <xf numFmtId="0" fontId="5" fillId="2" borderId="0" xfId="2" applyFont="1" applyFill="1" applyBorder="1"/>
    <xf numFmtId="0" fontId="18" fillId="2" borderId="0" xfId="2" applyFont="1" applyFill="1" applyBorder="1" applyAlignment="1"/>
    <xf numFmtId="167" fontId="18" fillId="2" borderId="0" xfId="2" applyNumberFormat="1" applyFont="1" applyFill="1" applyBorder="1" applyAlignment="1"/>
    <xf numFmtId="165" fontId="17" fillId="2" borderId="0" xfId="1" applyNumberFormat="1" applyFont="1" applyFill="1" applyBorder="1"/>
    <xf numFmtId="169" fontId="17" fillId="2" borderId="0" xfId="2" applyNumberFormat="1" applyFont="1" applyFill="1" applyBorder="1"/>
    <xf numFmtId="0" fontId="17" fillId="2" borderId="2" xfId="2" applyFont="1" applyFill="1" applyBorder="1"/>
    <xf numFmtId="0" fontId="9" fillId="2" borderId="2" xfId="2" applyFont="1" applyFill="1" applyBorder="1"/>
    <xf numFmtId="165" fontId="20" fillId="2" borderId="2" xfId="1" applyNumberFormat="1" applyFont="1" applyFill="1" applyBorder="1" applyAlignment="1"/>
    <xf numFmtId="167" fontId="9" fillId="2" borderId="0" xfId="2" applyNumberFormat="1" applyFont="1" applyFill="1" applyBorder="1" applyAlignment="1"/>
    <xf numFmtId="169" fontId="20" fillId="2" borderId="0" xfId="2" applyNumberFormat="1" applyFont="1" applyFill="1" applyBorder="1"/>
    <xf numFmtId="169" fontId="21" fillId="2" borderId="0" xfId="2" applyNumberFormat="1" applyFont="1" applyFill="1" applyBorder="1"/>
    <xf numFmtId="167" fontId="22" fillId="2" borderId="0" xfId="2" applyNumberFormat="1" applyFont="1" applyFill="1" applyBorder="1"/>
    <xf numFmtId="0" fontId="23" fillId="2" borderId="0" xfId="2" applyFont="1" applyFill="1" applyBorder="1"/>
    <xf numFmtId="167" fontId="17" fillId="2" borderId="0" xfId="2" applyNumberFormat="1" applyFont="1" applyFill="1" applyBorder="1"/>
    <xf numFmtId="167" fontId="14" fillId="2" borderId="0" xfId="2" applyNumberFormat="1" applyFont="1" applyFill="1" applyBorder="1"/>
    <xf numFmtId="0" fontId="14" fillId="2" borderId="0" xfId="2" quotePrefix="1" applyNumberFormat="1" applyFont="1" applyFill="1" applyBorder="1" applyAlignment="1">
      <alignment horizontal="center"/>
    </xf>
    <xf numFmtId="0" fontId="24" fillId="2" borderId="0" xfId="2" applyFont="1" applyFill="1"/>
    <xf numFmtId="167" fontId="3" fillId="2" borderId="0" xfId="2" applyNumberFormat="1" applyFill="1"/>
    <xf numFmtId="168" fontId="14" fillId="2" borderId="0" xfId="2" applyNumberFormat="1" applyFont="1" applyFill="1" applyBorder="1"/>
    <xf numFmtId="169" fontId="9" fillId="2" borderId="0" xfId="2" applyNumberFormat="1" applyFont="1" applyFill="1"/>
    <xf numFmtId="0" fontId="9" fillId="2" borderId="2" xfId="2" applyFont="1" applyFill="1" applyBorder="1" applyAlignment="1">
      <alignment horizontal="left"/>
    </xf>
    <xf numFmtId="0" fontId="24" fillId="2" borderId="0" xfId="2" applyFont="1" applyFill="1" applyBorder="1"/>
    <xf numFmtId="0" fontId="9" fillId="2" borderId="0" xfId="2" applyFont="1" applyFill="1" applyBorder="1" applyAlignment="1">
      <alignment horizontal="left"/>
    </xf>
    <xf numFmtId="0" fontId="19" fillId="2" borderId="0" xfId="2" quotePrefix="1" applyFont="1" applyFill="1" applyAlignment="1">
      <alignment horizontal="left"/>
    </xf>
    <xf numFmtId="169" fontId="14" fillId="2" borderId="0" xfId="2" applyNumberFormat="1" applyFont="1" applyFill="1" applyBorder="1"/>
    <xf numFmtId="165" fontId="20" fillId="2" borderId="2" xfId="1" applyNumberFormat="1" applyFont="1" applyFill="1" applyBorder="1"/>
    <xf numFmtId="165" fontId="20" fillId="2" borderId="0" xfId="1" applyNumberFormat="1" applyFont="1" applyFill="1" applyBorder="1"/>
    <xf numFmtId="0" fontId="9" fillId="2" borderId="0" xfId="2" quotePrefix="1" applyFont="1" applyFill="1" applyBorder="1"/>
    <xf numFmtId="167" fontId="17" fillId="2" borderId="0" xfId="2" applyNumberFormat="1" applyFont="1" applyFill="1"/>
    <xf numFmtId="0" fontId="6" fillId="2" borderId="0" xfId="2" applyFont="1" applyFill="1" applyBorder="1" applyAlignment="1">
      <alignment horizontal="left"/>
    </xf>
    <xf numFmtId="167" fontId="17" fillId="2" borderId="3" xfId="2" applyNumberFormat="1" applyFont="1" applyFill="1" applyBorder="1"/>
    <xf numFmtId="41" fontId="9" fillId="2" borderId="4" xfId="2" applyNumberFormat="1" applyFont="1" applyFill="1" applyBorder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1" xfId="2" applyFont="1" applyFill="1" applyBorder="1" applyAlignment="1">
      <alignment horizontal="left"/>
    </xf>
    <xf numFmtId="0" fontId="15" fillId="2" borderId="1" xfId="2" applyFont="1" applyFill="1" applyBorder="1"/>
    <xf numFmtId="0" fontId="15" fillId="2" borderId="0" xfId="2" applyFont="1" applyFill="1" applyBorder="1"/>
    <xf numFmtId="0" fontId="6" fillId="2" borderId="0" xfId="2" applyFont="1" applyFill="1" applyAlignment="1">
      <alignment horizontal="left"/>
    </xf>
    <xf numFmtId="41" fontId="9" fillId="2" borderId="0" xfId="2" applyNumberFormat="1" applyFont="1" applyFill="1"/>
    <xf numFmtId="0" fontId="15" fillId="2" borderId="0" xfId="2" applyFont="1" applyFill="1"/>
    <xf numFmtId="0" fontId="15" fillId="2" borderId="0" xfId="2" applyFont="1" applyFill="1" applyAlignment="1"/>
    <xf numFmtId="0" fontId="19" fillId="2" borderId="0" xfId="2" quotePrefix="1" applyFont="1" applyFill="1"/>
    <xf numFmtId="168" fontId="14" fillId="2" borderId="0" xfId="2" applyNumberFormat="1" applyFont="1" applyFill="1"/>
    <xf numFmtId="0" fontId="16" fillId="2" borderId="0" xfId="0" applyFont="1" applyFill="1"/>
    <xf numFmtId="0" fontId="16" fillId="2" borderId="0" xfId="2" applyFont="1" applyFill="1"/>
    <xf numFmtId="0" fontId="16" fillId="2" borderId="0" xfId="2" applyFont="1" applyFill="1" applyBorder="1"/>
    <xf numFmtId="168" fontId="17" fillId="2" borderId="0" xfId="2" applyNumberFormat="1" applyFont="1" applyFill="1"/>
    <xf numFmtId="168" fontId="9" fillId="2" borderId="3" xfId="2" applyNumberFormat="1" applyFont="1" applyFill="1" applyBorder="1"/>
    <xf numFmtId="168" fontId="26" fillId="2" borderId="0" xfId="2" applyNumberFormat="1" applyFont="1" applyFill="1" applyBorder="1" applyAlignment="1">
      <alignment horizontal="left"/>
    </xf>
    <xf numFmtId="168" fontId="27" fillId="2" borderId="0" xfId="2" applyNumberFormat="1" applyFont="1" applyFill="1"/>
    <xf numFmtId="0" fontId="28" fillId="2" borderId="0" xfId="2" applyFont="1" applyFill="1"/>
    <xf numFmtId="0" fontId="26" fillId="2" borderId="0" xfId="2" applyFont="1" applyFill="1" applyAlignment="1">
      <alignment horizontal="left"/>
    </xf>
    <xf numFmtId="165" fontId="3" fillId="2" borderId="0" xfId="1" applyNumberFormat="1" applyFont="1" applyFill="1"/>
    <xf numFmtId="170" fontId="3" fillId="2" borderId="0" xfId="2" applyNumberFormat="1" applyFont="1" applyFill="1" applyBorder="1"/>
    <xf numFmtId="170" fontId="9" fillId="2" borderId="0" xfId="2" applyNumberFormat="1" applyFont="1" applyFill="1" applyBorder="1"/>
    <xf numFmtId="168" fontId="26" fillId="2" borderId="0" xfId="2" applyNumberFormat="1" applyFont="1" applyFill="1" applyAlignment="1">
      <alignment horizontal="left"/>
    </xf>
    <xf numFmtId="0" fontId="26" fillId="2" borderId="0" xfId="2" applyFont="1" applyFill="1" applyBorder="1" applyAlignment="1">
      <alignment horizontal="left"/>
    </xf>
    <xf numFmtId="168" fontId="9" fillId="2" borderId="0" xfId="2" applyNumberFormat="1" applyFont="1" applyFill="1" applyAlignment="1">
      <alignment horizontal="center"/>
    </xf>
    <xf numFmtId="168" fontId="17" fillId="2" borderId="0" xfId="2" applyNumberFormat="1" applyFont="1" applyFill="1" applyBorder="1"/>
    <xf numFmtId="168" fontId="9" fillId="2" borderId="4" xfId="2" applyNumberFormat="1" applyFont="1" applyFill="1" applyBorder="1" applyAlignment="1">
      <alignment horizontal="center"/>
    </xf>
    <xf numFmtId="168" fontId="15" fillId="2" borderId="0" xfId="2" applyNumberFormat="1" applyFont="1" applyFill="1" applyAlignment="1">
      <alignment horizontal="center"/>
    </xf>
    <xf numFmtId="165" fontId="14" fillId="2" borderId="0" xfId="1" applyNumberFormat="1" applyFont="1" applyFill="1"/>
    <xf numFmtId="170" fontId="29" fillId="2" borderId="0" xfId="2" applyNumberFormat="1" applyFont="1" applyFill="1" applyBorder="1"/>
    <xf numFmtId="165" fontId="14" fillId="2" borderId="0" xfId="1" applyNumberFormat="1" applyFont="1" applyFill="1" applyBorder="1"/>
    <xf numFmtId="0" fontId="9" fillId="2" borderId="1" xfId="0" applyFont="1" applyFill="1" applyBorder="1"/>
    <xf numFmtId="165" fontId="9" fillId="2" borderId="1" xfId="1" applyNumberFormat="1" applyFont="1" applyFill="1" applyBorder="1"/>
    <xf numFmtId="0" fontId="9" fillId="2" borderId="3" xfId="2" applyFont="1" applyFill="1" applyBorder="1" applyAlignment="1">
      <alignment horizontal="left"/>
    </xf>
    <xf numFmtId="0" fontId="20" fillId="2" borderId="0" xfId="2" applyFont="1" applyFill="1" applyBorder="1"/>
    <xf numFmtId="168" fontId="20" fillId="2" borderId="0" xfId="2" applyNumberFormat="1" applyFont="1" applyFill="1" applyBorder="1"/>
    <xf numFmtId="0" fontId="30" fillId="2" borderId="0" xfId="2" applyFont="1" applyFill="1" applyBorder="1"/>
    <xf numFmtId="0" fontId="31" fillId="2" borderId="0" xfId="2" quotePrefix="1" applyFont="1" applyFill="1" applyBorder="1"/>
    <xf numFmtId="0" fontId="31" fillId="2" borderId="0" xfId="2" applyFont="1" applyFill="1" applyBorder="1"/>
    <xf numFmtId="0" fontId="6" fillId="2" borderId="0" xfId="2" applyFont="1" applyFill="1"/>
    <xf numFmtId="168" fontId="9" fillId="2" borderId="1" xfId="2" applyNumberFormat="1" applyFont="1" applyFill="1" applyBorder="1"/>
    <xf numFmtId="168" fontId="29" fillId="2" borderId="0" xfId="2" quotePrefix="1" applyNumberFormat="1" applyFont="1" applyFill="1" applyBorder="1"/>
    <xf numFmtId="168" fontId="29" fillId="2" borderId="0" xfId="2" applyNumberFormat="1" applyFont="1" applyFill="1" applyBorder="1"/>
    <xf numFmtId="168" fontId="17" fillId="2" borderId="3" xfId="2" applyNumberFormat="1" applyFont="1" applyFill="1" applyBorder="1"/>
    <xf numFmtId="166" fontId="9" fillId="2" borderId="0" xfId="2" applyNumberFormat="1" applyFont="1" applyFill="1" applyBorder="1"/>
    <xf numFmtId="41" fontId="14" fillId="2" borderId="0" xfId="2" applyNumberFormat="1" applyFont="1" applyFill="1" applyBorder="1" applyAlignment="1"/>
    <xf numFmtId="0" fontId="14" fillId="2" borderId="0" xfId="2" applyFont="1" applyFill="1" applyBorder="1" applyAlignment="1"/>
    <xf numFmtId="0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165" fontId="20" fillId="2" borderId="0" xfId="1" applyNumberFormat="1" applyFont="1" applyFill="1"/>
    <xf numFmtId="167" fontId="20" fillId="2" borderId="0" xfId="2" applyNumberFormat="1" applyFont="1" applyFill="1"/>
    <xf numFmtId="0" fontId="31" fillId="2" borderId="0" xfId="2" applyFont="1" applyFill="1"/>
    <xf numFmtId="166" fontId="14" fillId="2" borderId="0" xfId="2" applyNumberFormat="1" applyFont="1" applyFill="1"/>
    <xf numFmtId="166" fontId="14" fillId="2" borderId="0" xfId="2" applyNumberFormat="1" applyFont="1" applyFill="1" applyBorder="1"/>
    <xf numFmtId="0" fontId="3" fillId="2" borderId="0" xfId="2" applyFont="1" applyFill="1"/>
    <xf numFmtId="0" fontId="32" fillId="2" borderId="0" xfId="2" applyFont="1" applyFill="1"/>
    <xf numFmtId="167" fontId="21" fillId="2" borderId="0" xfId="2" applyNumberFormat="1" applyFont="1" applyFill="1" applyBorder="1"/>
    <xf numFmtId="167" fontId="21" fillId="2" borderId="0" xfId="2" applyNumberFormat="1" applyFont="1" applyFill="1"/>
    <xf numFmtId="0" fontId="9" fillId="3" borderId="2" xfId="2" quotePrefix="1" applyNumberFormat="1" applyFont="1" applyFill="1" applyBorder="1" applyAlignment="1">
      <alignment horizontal="center"/>
    </xf>
    <xf numFmtId="165" fontId="9" fillId="3" borderId="0" xfId="1" applyNumberFormat="1" applyFont="1" applyFill="1" applyAlignment="1"/>
    <xf numFmtId="165" fontId="9" fillId="3" borderId="0" xfId="1" applyNumberFormat="1" applyFont="1" applyFill="1" applyBorder="1" applyAlignment="1"/>
    <xf numFmtId="165" fontId="9" fillId="3" borderId="1" xfId="1" applyNumberFormat="1" applyFont="1" applyFill="1" applyBorder="1" applyAlignment="1"/>
    <xf numFmtId="165" fontId="20" fillId="3" borderId="0" xfId="1" applyNumberFormat="1" applyFont="1" applyFill="1" applyBorder="1" applyAlignment="1"/>
    <xf numFmtId="165" fontId="9" fillId="3" borderId="0" xfId="1" applyNumberFormat="1" applyFont="1" applyFill="1" applyBorder="1"/>
    <xf numFmtId="165" fontId="20" fillId="3" borderId="2" xfId="1" applyNumberFormat="1" applyFont="1" applyFill="1" applyBorder="1" applyAlignment="1"/>
    <xf numFmtId="165" fontId="9" fillId="3" borderId="0" xfId="1" applyNumberFormat="1" applyFont="1" applyFill="1"/>
    <xf numFmtId="165" fontId="9" fillId="3" borderId="2" xfId="1" applyNumberFormat="1" applyFont="1" applyFill="1" applyBorder="1"/>
    <xf numFmtId="165" fontId="20" fillId="3" borderId="2" xfId="1" applyNumberFormat="1" applyFont="1" applyFill="1" applyBorder="1"/>
    <xf numFmtId="165" fontId="9" fillId="3" borderId="1" xfId="1" applyNumberFormat="1" applyFont="1" applyFill="1" applyBorder="1"/>
    <xf numFmtId="172" fontId="9" fillId="2" borderId="0" xfId="2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21"/>
  <sheetViews>
    <sheetView tabSelected="1" zoomScale="90" zoomScaleNormal="90" workbookViewId="0">
      <selection sqref="A1:N1"/>
    </sheetView>
  </sheetViews>
  <sheetFormatPr defaultColWidth="9.140625" defaultRowHeight="12.75" x14ac:dyDescent="0.2"/>
  <cols>
    <col min="1" max="1" width="3" style="25" customWidth="1"/>
    <col min="2" max="2" width="56.85546875" style="25" customWidth="1"/>
    <col min="3" max="3" width="1.7109375" style="25" customWidth="1"/>
    <col min="4" max="4" width="8.7109375" style="25" customWidth="1"/>
    <col min="5" max="5" width="1.7109375" style="25" customWidth="1"/>
    <col min="6" max="6" width="9.28515625" style="25" customWidth="1"/>
    <col min="7" max="7" width="1.7109375" style="25" customWidth="1"/>
    <col min="8" max="8" width="8.7109375" style="25" customWidth="1"/>
    <col min="9" max="9" width="1.7109375" style="41" customWidth="1"/>
    <col min="10" max="10" width="8.28515625" style="25" customWidth="1"/>
    <col min="11" max="11" width="1.7109375" style="42" customWidth="1"/>
    <col min="12" max="12" width="8" style="25" customWidth="1"/>
    <col min="13" max="13" width="1.7109375" style="25" customWidth="1"/>
    <col min="14" max="14" width="6.42578125" style="25" customWidth="1"/>
    <col min="15" max="15" width="14.28515625" style="25" hidden="1" customWidth="1"/>
    <col min="16" max="16" width="62.140625" style="25" hidden="1" customWidth="1"/>
    <col min="17" max="17" width="9.140625" style="25" customWidth="1"/>
    <col min="18" max="16384" width="9.140625" style="25"/>
  </cols>
  <sheetData>
    <row r="1" spans="1:21" s="14" customFormat="1" ht="20.2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21" s="14" customFormat="1" ht="20.2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21" s="14" customFormat="1" ht="20.2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</row>
    <row r="4" spans="1:21" s="14" customFormat="1" x14ac:dyDescent="0.2">
      <c r="I4" s="18"/>
      <c r="K4" s="19"/>
    </row>
    <row r="5" spans="1:21" s="14" customFormat="1" ht="18.75" x14ac:dyDescent="0.3">
      <c r="A5" s="20" t="s">
        <v>2</v>
      </c>
      <c r="B5" s="17"/>
      <c r="C5" s="21"/>
      <c r="D5" s="22"/>
      <c r="E5" s="21"/>
      <c r="F5" s="21"/>
      <c r="G5" s="21"/>
      <c r="H5" s="21"/>
      <c r="I5" s="23"/>
      <c r="J5" s="21"/>
      <c r="K5" s="24"/>
      <c r="L5" s="21"/>
      <c r="M5" s="21"/>
      <c r="N5" s="21"/>
      <c r="O5" s="21"/>
      <c r="P5" s="21"/>
      <c r="Q5" s="21"/>
      <c r="R5" s="21"/>
      <c r="S5" s="21"/>
      <c r="T5" s="21"/>
      <c r="U5" s="25"/>
    </row>
    <row r="6" spans="1:21" s="14" customFormat="1" ht="12.75" customHeight="1" x14ac:dyDescent="0.3">
      <c r="A6" s="26" t="s">
        <v>3</v>
      </c>
      <c r="B6" s="17"/>
      <c r="C6" s="27"/>
      <c r="D6" s="27"/>
      <c r="E6" s="27"/>
      <c r="F6" s="27"/>
      <c r="G6" s="27"/>
      <c r="H6" s="27"/>
      <c r="I6" s="28"/>
      <c r="J6" s="27"/>
      <c r="K6" s="29"/>
      <c r="L6" s="27"/>
      <c r="M6" s="27"/>
      <c r="N6" s="27"/>
      <c r="O6" s="27"/>
      <c r="P6" s="27"/>
      <c r="Q6" s="27"/>
      <c r="R6" s="27"/>
      <c r="S6" s="27"/>
      <c r="T6" s="27"/>
      <c r="U6" s="30"/>
    </row>
    <row r="7" spans="1:21" s="14" customFormat="1" ht="12.75" customHeight="1" x14ac:dyDescent="0.3">
      <c r="A7" s="26" t="s">
        <v>4</v>
      </c>
      <c r="B7" s="17"/>
      <c r="C7" s="27"/>
      <c r="D7" s="27"/>
      <c r="E7" s="27"/>
      <c r="F7" s="27"/>
      <c r="G7" s="27"/>
      <c r="H7" s="27"/>
      <c r="I7" s="28"/>
      <c r="J7" s="27"/>
      <c r="K7" s="29"/>
      <c r="L7" s="27"/>
      <c r="M7" s="27"/>
      <c r="N7" s="27"/>
      <c r="O7" s="27"/>
      <c r="P7" s="27"/>
      <c r="Q7" s="27"/>
      <c r="R7" s="27"/>
      <c r="S7" s="27"/>
      <c r="T7" s="27"/>
      <c r="U7" s="30"/>
    </row>
    <row r="8" spans="1:21" s="14" customFormat="1" ht="12.75" customHeight="1" x14ac:dyDescent="0.3">
      <c r="A8" s="26" t="s">
        <v>5</v>
      </c>
      <c r="B8" s="17"/>
      <c r="C8" s="27"/>
      <c r="D8" s="27"/>
      <c r="E8" s="27"/>
      <c r="F8" s="27"/>
      <c r="G8" s="27"/>
      <c r="H8" s="27"/>
      <c r="I8" s="28"/>
      <c r="J8" s="27"/>
      <c r="K8" s="29"/>
      <c r="L8" s="27"/>
      <c r="M8" s="27"/>
      <c r="N8" s="27"/>
      <c r="O8" s="27"/>
      <c r="P8" s="27"/>
      <c r="Q8" s="27"/>
      <c r="R8" s="27"/>
      <c r="S8" s="27"/>
      <c r="T8" s="27"/>
      <c r="U8" s="30"/>
    </row>
    <row r="9" spans="1:21" s="14" customFormat="1" ht="12.75" customHeight="1" x14ac:dyDescent="0.3">
      <c r="A9" s="26" t="s">
        <v>6</v>
      </c>
      <c r="B9" s="17"/>
      <c r="C9" s="27"/>
      <c r="D9" s="27"/>
      <c r="E9" s="27"/>
      <c r="F9" s="27"/>
      <c r="G9" s="27"/>
      <c r="H9" s="27"/>
      <c r="I9" s="28"/>
      <c r="J9" s="27"/>
      <c r="K9" s="29"/>
      <c r="L9" s="27"/>
      <c r="M9" s="27"/>
      <c r="N9" s="27"/>
      <c r="O9" s="27"/>
      <c r="P9" s="27"/>
      <c r="Q9" s="27"/>
      <c r="R9" s="27"/>
      <c r="S9" s="27"/>
      <c r="T9" s="27"/>
      <c r="U9" s="30"/>
    </row>
    <row r="10" spans="1:21" s="14" customFormat="1" ht="12.75" customHeight="1" x14ac:dyDescent="0.3">
      <c r="A10" s="26"/>
      <c r="B10" s="17"/>
      <c r="C10" s="21"/>
      <c r="D10" s="21"/>
      <c r="E10" s="21"/>
      <c r="F10" s="21"/>
      <c r="G10" s="21"/>
      <c r="H10" s="21"/>
      <c r="I10" s="23"/>
      <c r="J10" s="21"/>
      <c r="K10" s="24"/>
      <c r="L10" s="21"/>
      <c r="M10" s="21"/>
      <c r="N10" s="21"/>
      <c r="O10" s="21"/>
      <c r="P10" s="21"/>
      <c r="Q10" s="21"/>
      <c r="R10" s="21"/>
      <c r="S10" s="21"/>
      <c r="T10" s="21"/>
      <c r="U10" s="25"/>
    </row>
    <row r="11" spans="1:21" s="14" customFormat="1" ht="12.75" customHeight="1" x14ac:dyDescent="0.3">
      <c r="A11" s="31" t="s">
        <v>7</v>
      </c>
      <c r="B11" s="32"/>
      <c r="C11" s="24"/>
      <c r="D11" s="24"/>
      <c r="E11" s="24"/>
      <c r="F11" s="24"/>
      <c r="G11" s="24"/>
      <c r="H11" s="24"/>
      <c r="I11" s="33"/>
      <c r="J11" s="24"/>
      <c r="K11" s="24"/>
      <c r="L11" s="24"/>
      <c r="M11" s="21"/>
      <c r="N11" s="21"/>
      <c r="O11" s="21"/>
      <c r="P11" s="21"/>
      <c r="Q11" s="21"/>
      <c r="R11" s="21"/>
      <c r="S11" s="21"/>
      <c r="T11" s="21"/>
      <c r="U11" s="25"/>
    </row>
    <row r="12" spans="1:21" s="14" customFormat="1" ht="12.75" customHeight="1" x14ac:dyDescent="0.3">
      <c r="A12" s="31" t="s">
        <v>8</v>
      </c>
      <c r="B12" s="32"/>
      <c r="C12" s="24"/>
      <c r="D12" s="24"/>
      <c r="E12" s="24"/>
      <c r="F12" s="24"/>
      <c r="G12" s="24"/>
      <c r="H12" s="24"/>
      <c r="I12" s="33"/>
      <c r="J12" s="24"/>
      <c r="K12" s="24"/>
      <c r="L12" s="24"/>
      <c r="M12" s="21"/>
      <c r="N12" s="21"/>
      <c r="O12" s="21"/>
      <c r="P12" s="21"/>
      <c r="Q12" s="21"/>
      <c r="R12" s="21"/>
      <c r="S12" s="21"/>
      <c r="T12" s="21"/>
      <c r="U12" s="25"/>
    </row>
    <row r="13" spans="1:21" s="14" customFormat="1" ht="12.75" customHeight="1" x14ac:dyDescent="0.3">
      <c r="A13" s="31" t="s">
        <v>9</v>
      </c>
      <c r="B13" s="32"/>
      <c r="C13" s="29"/>
      <c r="D13" s="29"/>
      <c r="E13" s="29"/>
      <c r="F13" s="29"/>
      <c r="G13" s="29"/>
      <c r="H13" s="29"/>
      <c r="I13" s="34"/>
      <c r="J13" s="29"/>
      <c r="K13" s="29"/>
      <c r="L13" s="29"/>
      <c r="M13" s="27"/>
      <c r="N13" s="27"/>
      <c r="O13" s="27"/>
      <c r="P13" s="27"/>
      <c r="Q13" s="27"/>
      <c r="R13" s="27"/>
      <c r="S13" s="27"/>
      <c r="T13" s="27"/>
      <c r="U13" s="30"/>
    </row>
    <row r="14" spans="1:21" s="14" customFormat="1" ht="12.75" customHeight="1" x14ac:dyDescent="0.3">
      <c r="A14" s="31" t="s">
        <v>10</v>
      </c>
      <c r="B14" s="32"/>
      <c r="C14" s="29"/>
      <c r="D14" s="29"/>
      <c r="E14" s="29"/>
      <c r="F14" s="29"/>
      <c r="G14" s="29"/>
      <c r="H14" s="29"/>
      <c r="I14" s="34"/>
      <c r="J14" s="29"/>
      <c r="K14" s="29"/>
      <c r="L14" s="29"/>
      <c r="M14" s="27"/>
      <c r="N14" s="27"/>
      <c r="O14" s="27"/>
      <c r="P14" s="27"/>
      <c r="Q14" s="27"/>
      <c r="R14" s="27"/>
      <c r="S14" s="27"/>
      <c r="T14" s="27"/>
      <c r="U14" s="30"/>
    </row>
    <row r="15" spans="1:21" s="14" customFormat="1" ht="12.75" customHeight="1" x14ac:dyDescent="0.3">
      <c r="A15" s="35"/>
      <c r="B15" s="32"/>
      <c r="C15" s="27"/>
      <c r="D15" s="27"/>
      <c r="E15" s="27"/>
      <c r="F15" s="27"/>
      <c r="G15" s="27"/>
      <c r="H15" s="27"/>
      <c r="I15" s="28"/>
      <c r="J15" s="27"/>
      <c r="K15" s="29"/>
      <c r="L15" s="27"/>
      <c r="M15" s="27"/>
      <c r="N15" s="27"/>
      <c r="O15" s="27"/>
      <c r="P15" s="27"/>
      <c r="Q15" s="27"/>
      <c r="R15" s="27"/>
      <c r="S15" s="27"/>
      <c r="T15" s="27"/>
      <c r="U15" s="30"/>
    </row>
    <row r="16" spans="1:21" s="14" customFormat="1" ht="12.75" customHeight="1" x14ac:dyDescent="0.3">
      <c r="A16" s="20" t="s">
        <v>11</v>
      </c>
      <c r="B16" s="32"/>
      <c r="C16" s="27"/>
      <c r="D16" s="27"/>
      <c r="E16" s="27"/>
      <c r="F16" s="27"/>
      <c r="G16" s="27"/>
      <c r="H16" s="27"/>
      <c r="I16" s="28"/>
      <c r="J16" s="27"/>
      <c r="K16" s="29"/>
      <c r="L16" s="27"/>
      <c r="M16" s="27"/>
      <c r="N16" s="27"/>
      <c r="O16" s="27"/>
      <c r="P16" s="27"/>
      <c r="Q16" s="27"/>
      <c r="R16" s="27"/>
      <c r="S16" s="27"/>
      <c r="T16" s="27"/>
      <c r="U16" s="30"/>
    </row>
    <row r="17" spans="1:21" s="14" customFormat="1" ht="12.75" customHeight="1" x14ac:dyDescent="0.3">
      <c r="A17" s="31" t="s">
        <v>12</v>
      </c>
      <c r="B17" s="32"/>
      <c r="C17" s="27"/>
      <c r="D17" s="27"/>
      <c r="E17" s="27"/>
      <c r="F17" s="27"/>
      <c r="G17" s="27"/>
      <c r="H17" s="27"/>
      <c r="I17" s="28"/>
      <c r="J17" s="27"/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30"/>
    </row>
    <row r="18" spans="1:21" s="14" customFormat="1" ht="12.75" customHeight="1" x14ac:dyDescent="0.3">
      <c r="A18" s="31" t="s">
        <v>13</v>
      </c>
      <c r="B18" s="32"/>
      <c r="C18" s="27"/>
      <c r="D18" s="27"/>
      <c r="E18" s="27"/>
      <c r="F18" s="27"/>
      <c r="G18" s="27"/>
      <c r="H18" s="27"/>
      <c r="I18" s="28"/>
      <c r="J18" s="27"/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30"/>
    </row>
    <row r="19" spans="1:21" s="14" customFormat="1" ht="12.75" customHeight="1" x14ac:dyDescent="0.3">
      <c r="A19" s="31" t="s">
        <v>14</v>
      </c>
      <c r="B19" s="32"/>
      <c r="C19" s="27"/>
      <c r="D19" s="27"/>
      <c r="E19" s="27"/>
      <c r="F19" s="27"/>
      <c r="G19" s="27"/>
      <c r="H19" s="27"/>
      <c r="I19" s="28"/>
      <c r="J19" s="27"/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30"/>
    </row>
    <row r="20" spans="1:21" s="39" customFormat="1" ht="12.75" customHeight="1" x14ac:dyDescent="0.3">
      <c r="A20" s="31" t="s">
        <v>15</v>
      </c>
      <c r="B20" s="32"/>
      <c r="C20" s="36"/>
      <c r="D20" s="36"/>
      <c r="E20" s="36"/>
      <c r="F20" s="36"/>
      <c r="G20" s="36"/>
      <c r="H20" s="36"/>
      <c r="I20" s="37"/>
      <c r="J20" s="36"/>
      <c r="K20" s="38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14" customFormat="1" ht="12.75" customHeight="1" x14ac:dyDescent="0.3">
      <c r="A21" s="31"/>
      <c r="B21" s="32"/>
      <c r="C21" s="27"/>
      <c r="D21" s="27"/>
      <c r="E21" s="27"/>
      <c r="F21" s="27"/>
      <c r="G21" s="27"/>
      <c r="H21" s="27"/>
      <c r="I21" s="28"/>
      <c r="J21" s="27"/>
      <c r="K21" s="29"/>
      <c r="L21" s="27"/>
      <c r="M21" s="27"/>
      <c r="N21" s="27"/>
      <c r="O21" s="27"/>
      <c r="P21" s="27"/>
      <c r="Q21" s="27"/>
      <c r="R21" s="27"/>
      <c r="S21" s="27"/>
      <c r="T21" s="27"/>
      <c r="U21" s="30"/>
    </row>
    <row r="22" spans="1:21" s="14" customFormat="1" ht="12.75" customHeight="1" x14ac:dyDescent="0.3">
      <c r="A22" s="31" t="s">
        <v>16</v>
      </c>
      <c r="B22" s="32"/>
      <c r="C22" s="27"/>
      <c r="D22" s="27"/>
      <c r="E22" s="27"/>
      <c r="F22" s="27"/>
      <c r="G22" s="27"/>
      <c r="H22" s="27"/>
      <c r="I22" s="28"/>
      <c r="J22" s="27"/>
      <c r="K22" s="29"/>
      <c r="L22" s="27"/>
      <c r="M22" s="27"/>
      <c r="N22" s="27"/>
      <c r="O22" s="27"/>
      <c r="P22" s="27"/>
      <c r="Q22" s="27"/>
      <c r="R22" s="27"/>
      <c r="S22" s="27"/>
      <c r="T22" s="27"/>
      <c r="U22" s="30"/>
    </row>
    <row r="23" spans="1:21" s="14" customFormat="1" ht="12.75" customHeight="1" x14ac:dyDescent="0.3">
      <c r="A23" s="31" t="s">
        <v>17</v>
      </c>
      <c r="B23" s="32"/>
      <c r="C23" s="27"/>
      <c r="D23" s="27"/>
      <c r="E23" s="27"/>
      <c r="F23" s="27"/>
      <c r="G23" s="27"/>
      <c r="H23" s="27"/>
      <c r="I23" s="28"/>
      <c r="J23" s="27"/>
      <c r="K23" s="29"/>
      <c r="L23" s="27"/>
      <c r="M23" s="27"/>
      <c r="N23" s="27"/>
      <c r="O23" s="27"/>
      <c r="P23" s="27"/>
      <c r="Q23" s="27"/>
      <c r="R23" s="27"/>
      <c r="S23" s="27"/>
      <c r="T23" s="27"/>
      <c r="U23" s="30"/>
    </row>
    <row r="24" spans="1:21" s="14" customFormat="1" ht="12.75" customHeight="1" x14ac:dyDescent="0.3">
      <c r="A24" s="31" t="s">
        <v>18</v>
      </c>
      <c r="B24" s="32"/>
      <c r="C24" s="27"/>
      <c r="D24" s="27"/>
      <c r="E24" s="27"/>
      <c r="F24" s="27"/>
      <c r="G24" s="27"/>
      <c r="H24" s="27"/>
      <c r="I24" s="28"/>
      <c r="J24" s="27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30"/>
    </row>
    <row r="25" spans="1:21" s="14" customFormat="1" ht="12.75" customHeight="1" x14ac:dyDescent="0.3">
      <c r="A25" s="31"/>
      <c r="B25" s="32"/>
      <c r="C25" s="27"/>
      <c r="D25" s="27"/>
      <c r="E25" s="27"/>
      <c r="F25" s="27"/>
      <c r="G25" s="27"/>
      <c r="H25" s="27"/>
      <c r="I25" s="28"/>
      <c r="J25" s="27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30"/>
    </row>
    <row r="26" spans="1:21" s="14" customFormat="1" ht="12.75" customHeight="1" x14ac:dyDescent="0.3">
      <c r="A26" s="40" t="s">
        <v>19</v>
      </c>
      <c r="B26" s="32"/>
      <c r="C26" s="27"/>
      <c r="D26" s="27"/>
      <c r="E26" s="27"/>
      <c r="F26" s="27"/>
      <c r="G26" s="27"/>
      <c r="H26" s="27"/>
      <c r="I26" s="28"/>
      <c r="J26" s="27"/>
      <c r="K26" s="29"/>
      <c r="L26" s="27"/>
      <c r="M26" s="27"/>
      <c r="N26" s="27"/>
      <c r="O26" s="27"/>
      <c r="P26" s="27"/>
      <c r="Q26" s="27"/>
      <c r="R26" s="27"/>
      <c r="S26" s="27"/>
      <c r="T26" s="27"/>
      <c r="U26" s="30"/>
    </row>
    <row r="27" spans="1:21" s="14" customFormat="1" ht="12.75" customHeight="1" x14ac:dyDescent="0.3">
      <c r="A27" s="31" t="s">
        <v>20</v>
      </c>
      <c r="B27" s="32"/>
      <c r="C27" s="27"/>
      <c r="D27" s="27"/>
      <c r="E27" s="27"/>
      <c r="F27" s="27"/>
      <c r="G27" s="27"/>
      <c r="H27" s="27"/>
      <c r="I27" s="28"/>
      <c r="J27" s="27"/>
      <c r="K27" s="29"/>
      <c r="L27" s="27"/>
      <c r="M27" s="27"/>
      <c r="N27" s="27"/>
      <c r="O27" s="27"/>
      <c r="P27" s="27"/>
      <c r="Q27" s="27"/>
      <c r="R27" s="27"/>
      <c r="S27" s="27"/>
      <c r="T27" s="27"/>
      <c r="U27" s="30"/>
    </row>
    <row r="28" spans="1:21" s="14" customFormat="1" ht="12.75" customHeight="1" x14ac:dyDescent="0.3">
      <c r="A28" s="31" t="s">
        <v>21</v>
      </c>
      <c r="B28" s="32"/>
      <c r="C28" s="27"/>
      <c r="D28" s="27"/>
      <c r="E28" s="27"/>
      <c r="F28" s="27"/>
      <c r="G28" s="27"/>
      <c r="H28" s="27"/>
      <c r="I28" s="28"/>
      <c r="J28" s="27"/>
      <c r="K28" s="29"/>
      <c r="L28" s="27"/>
      <c r="M28" s="27"/>
      <c r="N28" s="27"/>
      <c r="O28" s="27"/>
      <c r="P28" s="27"/>
      <c r="Q28" s="27"/>
      <c r="R28" s="27"/>
      <c r="S28" s="27"/>
      <c r="T28" s="27"/>
      <c r="U28" s="30"/>
    </row>
    <row r="29" spans="1:21" s="14" customFormat="1" ht="12.75" customHeight="1" x14ac:dyDescent="0.3">
      <c r="A29" s="31" t="s">
        <v>22</v>
      </c>
      <c r="B29" s="32"/>
      <c r="C29" s="27"/>
      <c r="D29" s="27"/>
      <c r="E29" s="27"/>
      <c r="F29" s="27"/>
      <c r="G29" s="27"/>
      <c r="H29" s="27"/>
      <c r="I29" s="28"/>
      <c r="J29" s="27"/>
      <c r="K29" s="29"/>
      <c r="L29" s="27"/>
      <c r="M29" s="27"/>
      <c r="N29" s="27"/>
      <c r="O29" s="27"/>
      <c r="P29" s="27"/>
      <c r="Q29" s="27"/>
      <c r="R29" s="27"/>
      <c r="S29" s="27"/>
      <c r="T29" s="27"/>
      <c r="U29" s="30"/>
    </row>
    <row r="30" spans="1:21" s="14" customFormat="1" ht="12.75" customHeight="1" x14ac:dyDescent="0.3">
      <c r="A30" s="31" t="s">
        <v>23</v>
      </c>
      <c r="B30" s="32"/>
      <c r="C30" s="27"/>
      <c r="D30" s="27"/>
      <c r="E30" s="27"/>
      <c r="F30" s="27"/>
      <c r="G30" s="27"/>
      <c r="H30" s="27"/>
      <c r="I30" s="28"/>
      <c r="J30" s="27"/>
      <c r="K30" s="29"/>
      <c r="L30" s="27"/>
      <c r="M30" s="27"/>
      <c r="N30" s="27"/>
      <c r="O30" s="27"/>
      <c r="P30" s="27"/>
      <c r="Q30" s="27"/>
      <c r="R30" s="27"/>
      <c r="S30" s="27"/>
      <c r="T30" s="27"/>
      <c r="U30" s="30"/>
    </row>
    <row r="31" spans="1:21" s="14" customFormat="1" ht="12.75" customHeight="1" x14ac:dyDescent="0.3">
      <c r="A31" s="31"/>
      <c r="B31" s="32"/>
      <c r="C31" s="27"/>
      <c r="D31" s="27"/>
      <c r="E31" s="27"/>
      <c r="F31" s="27"/>
      <c r="G31" s="27"/>
      <c r="H31" s="27"/>
      <c r="I31" s="28"/>
      <c r="J31" s="27"/>
      <c r="K31" s="29"/>
      <c r="L31" s="27"/>
      <c r="M31" s="27"/>
      <c r="N31" s="27"/>
      <c r="O31" s="27"/>
      <c r="P31" s="27"/>
      <c r="Q31" s="27"/>
      <c r="R31" s="27"/>
      <c r="S31" s="27"/>
      <c r="T31" s="27"/>
      <c r="U31" s="30"/>
    </row>
    <row r="32" spans="1:21" ht="12.75" customHeight="1" x14ac:dyDescent="0.2">
      <c r="A32" s="25" t="s">
        <v>24</v>
      </c>
    </row>
    <row r="33" spans="1:22" ht="12.75" customHeight="1" x14ac:dyDescent="0.2">
      <c r="A33" s="25" t="s">
        <v>25</v>
      </c>
    </row>
    <row r="34" spans="1:22" ht="12.75" customHeight="1" x14ac:dyDescent="0.2"/>
    <row r="35" spans="1:22" ht="12.75" customHeight="1" x14ac:dyDescent="0.2">
      <c r="A35" s="43"/>
      <c r="B35" s="43"/>
      <c r="C35" s="43"/>
      <c r="D35" s="44" t="s">
        <v>26</v>
      </c>
      <c r="E35" s="44"/>
      <c r="F35" s="44" t="s">
        <v>27</v>
      </c>
      <c r="G35" s="44"/>
      <c r="H35" s="44" t="s">
        <v>28</v>
      </c>
      <c r="I35" s="44"/>
      <c r="J35" s="44" t="s">
        <v>29</v>
      </c>
      <c r="K35" s="44"/>
      <c r="L35" s="44" t="s">
        <v>30</v>
      </c>
    </row>
    <row r="36" spans="1:22" ht="12.75" customHeight="1" x14ac:dyDescent="0.2">
      <c r="A36" s="45" t="s">
        <v>31</v>
      </c>
      <c r="B36" s="45"/>
      <c r="C36" s="46"/>
      <c r="D36" s="47">
        <v>2011</v>
      </c>
      <c r="E36" s="46"/>
      <c r="F36" s="48">
        <v>2012</v>
      </c>
      <c r="G36" s="46"/>
      <c r="H36" s="48">
        <v>2012</v>
      </c>
      <c r="I36" s="44"/>
      <c r="J36" s="48">
        <v>2012</v>
      </c>
      <c r="K36" s="49"/>
      <c r="L36" s="47">
        <v>2012</v>
      </c>
      <c r="M36" s="42"/>
      <c r="V36" s="42"/>
    </row>
    <row r="37" spans="1:22" ht="12.75" customHeight="1" x14ac:dyDescent="0.2">
      <c r="A37" s="46"/>
      <c r="B37" s="46"/>
      <c r="C37" s="46"/>
      <c r="D37" s="46"/>
      <c r="E37" s="46"/>
      <c r="F37" s="50" t="s">
        <v>32</v>
      </c>
      <c r="G37" s="50"/>
      <c r="H37" s="50"/>
      <c r="I37" s="50"/>
      <c r="J37" s="50"/>
      <c r="K37" s="50"/>
      <c r="L37" s="50"/>
      <c r="M37" s="42"/>
    </row>
    <row r="38" spans="1:22" ht="12.75" customHeight="1" x14ac:dyDescent="0.2">
      <c r="A38" s="46" t="s">
        <v>33</v>
      </c>
      <c r="B38" s="46"/>
      <c r="C38" s="46"/>
      <c r="D38" s="51">
        <v>62.7</v>
      </c>
      <c r="E38" s="46"/>
      <c r="F38" s="51">
        <v>56.8</v>
      </c>
      <c r="G38" s="10"/>
      <c r="H38" s="51">
        <v>53</v>
      </c>
      <c r="I38" s="10"/>
      <c r="J38" s="51">
        <v>57</v>
      </c>
      <c r="K38" s="51"/>
      <c r="L38" s="51">
        <v>59</v>
      </c>
      <c r="M38" s="42"/>
    </row>
    <row r="39" spans="1:22" ht="12.75" customHeight="1" x14ac:dyDescent="0.2">
      <c r="A39" s="46" t="s">
        <v>34</v>
      </c>
      <c r="B39" s="46"/>
      <c r="C39" s="46"/>
      <c r="D39" s="51">
        <v>37.299999999999997</v>
      </c>
      <c r="E39" s="46"/>
      <c r="F39" s="51">
        <f>37.3</f>
        <v>37.299999999999997</v>
      </c>
      <c r="G39" s="10"/>
      <c r="H39" s="51">
        <f>37.3</f>
        <v>37.299999999999997</v>
      </c>
      <c r="I39" s="10"/>
      <c r="J39" s="51">
        <f>37.3</f>
        <v>37.299999999999997</v>
      </c>
      <c r="K39" s="51"/>
      <c r="L39" s="51">
        <v>11.9</v>
      </c>
      <c r="M39" s="42"/>
    </row>
    <row r="40" spans="1:22" ht="12.75" customHeight="1" x14ac:dyDescent="0.2">
      <c r="A40" s="52" t="s">
        <v>35</v>
      </c>
      <c r="B40" s="52"/>
      <c r="C40" s="52"/>
      <c r="D40" s="53">
        <f>SUM(D38:D39)</f>
        <v>100</v>
      </c>
      <c r="E40" s="54"/>
      <c r="F40" s="53">
        <f>SUM(F38:F39)</f>
        <v>94.1</v>
      </c>
      <c r="G40" s="51"/>
      <c r="H40" s="53">
        <f>SUM(H38:H39)</f>
        <v>90.3</v>
      </c>
      <c r="I40" s="51"/>
      <c r="J40" s="53">
        <f>SUM(J38:J39)</f>
        <v>94.3</v>
      </c>
      <c r="K40" s="51"/>
      <c r="L40" s="53">
        <f>SUM(L38:L39)</f>
        <v>70.900000000000006</v>
      </c>
      <c r="M40" s="42"/>
    </row>
    <row r="41" spans="1:22" ht="12.75" customHeight="1" x14ac:dyDescent="0.2">
      <c r="A41" s="46"/>
      <c r="B41" s="46"/>
      <c r="C41" s="46"/>
      <c r="D41" s="10"/>
      <c r="E41" s="46"/>
      <c r="F41" s="10"/>
      <c r="G41" s="10"/>
      <c r="H41" s="10"/>
      <c r="I41" s="10"/>
      <c r="J41" s="10"/>
      <c r="K41" s="51"/>
      <c r="L41" s="10"/>
      <c r="M41" s="42"/>
    </row>
    <row r="42" spans="1:22" ht="12.75" customHeight="1" x14ac:dyDescent="0.2">
      <c r="A42" s="46" t="s">
        <v>36</v>
      </c>
      <c r="B42" s="46"/>
      <c r="C42" s="46"/>
      <c r="D42" s="10">
        <v>177.9</v>
      </c>
      <c r="E42" s="46"/>
      <c r="F42" s="10">
        <v>176.5</v>
      </c>
      <c r="G42" s="10"/>
      <c r="H42" s="10">
        <v>157.69999999999999</v>
      </c>
      <c r="I42" s="10"/>
      <c r="J42" s="10">
        <v>152.4</v>
      </c>
      <c r="K42" s="51"/>
      <c r="L42" s="10">
        <v>168.3</v>
      </c>
      <c r="M42" s="42"/>
    </row>
    <row r="43" spans="1:22" ht="12.75" customHeight="1" x14ac:dyDescent="0.2">
      <c r="A43" s="46" t="s">
        <v>37</v>
      </c>
      <c r="B43" s="46"/>
      <c r="C43" s="46"/>
      <c r="D43" s="199">
        <v>8.5760000000000005</v>
      </c>
      <c r="E43" s="199"/>
      <c r="F43" s="199">
        <v>8.5760000000000005</v>
      </c>
      <c r="G43" s="199"/>
      <c r="H43" s="199">
        <v>8.5760000000000005</v>
      </c>
      <c r="I43" s="199"/>
      <c r="J43" s="199">
        <v>8.5760000000000005</v>
      </c>
      <c r="K43" s="199"/>
      <c r="L43" s="199">
        <v>1.5969999999999991</v>
      </c>
      <c r="M43" s="42"/>
    </row>
    <row r="44" spans="1:22" ht="12.75" customHeight="1" x14ac:dyDescent="0.2">
      <c r="A44" s="52" t="s">
        <v>38</v>
      </c>
      <c r="B44" s="52"/>
      <c r="C44" s="52"/>
      <c r="D44" s="53">
        <f>SUM(D42:D43)</f>
        <v>186.476</v>
      </c>
      <c r="E44" s="54"/>
      <c r="F44" s="53">
        <f>SUM(F42:F43)</f>
        <v>185.07599999999999</v>
      </c>
      <c r="G44" s="51"/>
      <c r="H44" s="53">
        <f>SUM(H42:H43)</f>
        <v>166.27599999999998</v>
      </c>
      <c r="I44" s="51"/>
      <c r="J44" s="53">
        <f>SUM(J42:J43)</f>
        <v>160.976</v>
      </c>
      <c r="K44" s="51"/>
      <c r="L44" s="53">
        <f>SUM(L42:L43)</f>
        <v>169.89700000000002</v>
      </c>
      <c r="M44" s="42"/>
    </row>
    <row r="45" spans="1:22" ht="12.75" customHeight="1" x14ac:dyDescent="0.2">
      <c r="A45" s="46"/>
      <c r="B45" s="46"/>
      <c r="C45" s="46"/>
      <c r="D45" s="10"/>
      <c r="E45" s="46"/>
      <c r="F45" s="10"/>
      <c r="G45" s="10"/>
      <c r="H45" s="10"/>
      <c r="I45" s="10"/>
      <c r="J45" s="10"/>
      <c r="K45" s="51"/>
      <c r="L45" s="10"/>
      <c r="M45" s="42"/>
    </row>
    <row r="46" spans="1:22" ht="12.75" customHeight="1" x14ac:dyDescent="0.2">
      <c r="A46" s="46" t="s">
        <v>39</v>
      </c>
      <c r="B46" s="46"/>
      <c r="C46" s="46"/>
      <c r="D46" s="51">
        <v>-20.3</v>
      </c>
      <c r="E46" s="46"/>
      <c r="F46" s="51">
        <v>-19.5</v>
      </c>
      <c r="G46" s="10"/>
      <c r="H46" s="51">
        <v>-19</v>
      </c>
      <c r="I46" s="10"/>
      <c r="J46" s="51">
        <v>-17.2</v>
      </c>
      <c r="K46" s="51"/>
      <c r="L46" s="51">
        <v>-16</v>
      </c>
      <c r="M46" s="42"/>
    </row>
    <row r="47" spans="1:22" ht="12.75" customHeight="1" x14ac:dyDescent="0.2">
      <c r="A47" s="46" t="s">
        <v>40</v>
      </c>
      <c r="B47" s="46"/>
      <c r="C47" s="46"/>
      <c r="D47" s="51">
        <f>-D39+D43</f>
        <v>-28.723999999999997</v>
      </c>
      <c r="E47" s="46"/>
      <c r="F47" s="51">
        <f>-F39+F43</f>
        <v>-28.723999999999997</v>
      </c>
      <c r="G47" s="10"/>
      <c r="H47" s="51">
        <f>-H39+H43</f>
        <v>-28.723999999999997</v>
      </c>
      <c r="I47" s="10"/>
      <c r="J47" s="51">
        <f>-J39+J43</f>
        <v>-28.723999999999997</v>
      </c>
      <c r="K47" s="51"/>
      <c r="L47" s="51">
        <f>-L39+L43</f>
        <v>-10.303000000000001</v>
      </c>
      <c r="M47" s="42"/>
    </row>
    <row r="48" spans="1:22" ht="12.75" customHeight="1" x14ac:dyDescent="0.2">
      <c r="A48" s="52" t="s">
        <v>41</v>
      </c>
      <c r="B48" s="52"/>
      <c r="C48" s="52"/>
      <c r="D48" s="53">
        <f>SUM(D46:D47)</f>
        <v>-49.024000000000001</v>
      </c>
      <c r="E48" s="54"/>
      <c r="F48" s="53">
        <f>SUM(F46:F47)</f>
        <v>-48.223999999999997</v>
      </c>
      <c r="G48" s="51"/>
      <c r="H48" s="53">
        <f>SUM(H46:H47)</f>
        <v>-47.723999999999997</v>
      </c>
      <c r="I48" s="51"/>
      <c r="J48" s="53">
        <f>SUM(J46:J47)</f>
        <v>-45.923999999999992</v>
      </c>
      <c r="K48" s="51"/>
      <c r="L48" s="53">
        <f>SUM(L46:L47)</f>
        <v>-26.303000000000001</v>
      </c>
      <c r="M48" s="42"/>
    </row>
    <row r="49" spans="1:21" s="14" customFormat="1" ht="12.75" customHeight="1" x14ac:dyDescent="0.3">
      <c r="A49" s="31"/>
      <c r="B49" s="32"/>
      <c r="C49" s="27"/>
      <c r="D49" s="27"/>
      <c r="E49" s="27"/>
      <c r="F49" s="27"/>
      <c r="G49" s="27"/>
      <c r="H49" s="27"/>
      <c r="I49" s="28"/>
      <c r="J49" s="27"/>
      <c r="K49" s="29"/>
      <c r="L49" s="27"/>
      <c r="M49" s="27"/>
      <c r="N49" s="27"/>
      <c r="O49" s="27"/>
      <c r="P49" s="27"/>
      <c r="Q49" s="27"/>
      <c r="R49" s="27"/>
      <c r="S49" s="27"/>
      <c r="T49" s="27"/>
      <c r="U49" s="30"/>
    </row>
    <row r="50" spans="1:21" s="14" customFormat="1" ht="12.75" customHeight="1" x14ac:dyDescent="0.3">
      <c r="A50" s="31"/>
      <c r="B50" s="32"/>
      <c r="C50" s="27"/>
      <c r="D50" s="27"/>
      <c r="E50" s="27"/>
      <c r="F50" s="27"/>
      <c r="G50" s="27"/>
      <c r="H50" s="27"/>
      <c r="I50" s="28"/>
      <c r="J50" s="27"/>
      <c r="K50" s="29"/>
      <c r="L50" s="27"/>
      <c r="M50" s="27"/>
      <c r="N50" s="27"/>
      <c r="O50" s="27"/>
      <c r="P50" s="27"/>
      <c r="Q50" s="27"/>
      <c r="R50" s="27"/>
      <c r="S50" s="27"/>
      <c r="T50" s="27"/>
      <c r="U50" s="30"/>
    </row>
    <row r="51" spans="1:21" s="14" customFormat="1" ht="12.75" customHeight="1" x14ac:dyDescent="0.3">
      <c r="A51" s="20" t="s">
        <v>42</v>
      </c>
      <c r="B51" s="32"/>
      <c r="C51" s="27"/>
      <c r="D51" s="27"/>
      <c r="E51" s="27"/>
      <c r="F51" s="27"/>
      <c r="G51" s="27"/>
      <c r="H51" s="27"/>
      <c r="I51" s="28"/>
      <c r="J51" s="27"/>
      <c r="K51" s="29"/>
      <c r="L51" s="27"/>
      <c r="M51" s="27"/>
      <c r="N51" s="27"/>
      <c r="O51" s="27"/>
      <c r="P51" s="27"/>
      <c r="Q51" s="27"/>
      <c r="R51" s="27"/>
      <c r="S51" s="27"/>
      <c r="T51" s="27"/>
      <c r="U51" s="30"/>
    </row>
    <row r="52" spans="1:21" s="14" customFormat="1" ht="12.75" customHeight="1" x14ac:dyDescent="0.3">
      <c r="A52" s="43" t="s">
        <v>43</v>
      </c>
      <c r="B52" s="32"/>
      <c r="C52" s="27"/>
      <c r="D52" s="27"/>
      <c r="E52" s="27"/>
      <c r="F52" s="27"/>
      <c r="G52" s="27"/>
      <c r="H52" s="27"/>
      <c r="I52" s="28"/>
      <c r="J52" s="27"/>
      <c r="K52" s="29"/>
      <c r="L52" s="27"/>
      <c r="M52" s="27"/>
      <c r="N52" s="27"/>
      <c r="O52" s="27"/>
      <c r="P52" s="27"/>
      <c r="Q52" s="27"/>
      <c r="R52" s="27"/>
      <c r="S52" s="27"/>
      <c r="T52" s="27"/>
      <c r="U52" s="30"/>
    </row>
    <row r="53" spans="1:21" s="14" customFormat="1" ht="12.75" customHeight="1" x14ac:dyDescent="0.3">
      <c r="A53" s="43" t="s">
        <v>44</v>
      </c>
      <c r="B53" s="32"/>
      <c r="C53" s="27"/>
      <c r="D53" s="27"/>
      <c r="E53" s="27"/>
      <c r="F53" s="27"/>
      <c r="G53" s="27"/>
      <c r="H53" s="27"/>
      <c r="I53" s="28"/>
      <c r="J53" s="27"/>
      <c r="K53" s="29"/>
      <c r="L53" s="27"/>
      <c r="M53" s="27"/>
      <c r="N53" s="27"/>
      <c r="O53" s="27"/>
      <c r="P53" s="27"/>
      <c r="Q53" s="27"/>
      <c r="R53" s="27"/>
      <c r="S53" s="27"/>
      <c r="T53" s="27"/>
      <c r="U53" s="30"/>
    </row>
    <row r="54" spans="1:21" s="14" customFormat="1" ht="12.75" customHeight="1" x14ac:dyDescent="0.3">
      <c r="A54" s="43" t="s">
        <v>45</v>
      </c>
      <c r="B54" s="32"/>
      <c r="C54" s="55"/>
      <c r="D54" s="25"/>
      <c r="E54" s="56"/>
      <c r="F54" s="42"/>
      <c r="G54" s="42"/>
      <c r="H54" s="42"/>
      <c r="I54" s="57"/>
      <c r="J54" s="42"/>
      <c r="K54" s="29"/>
      <c r="L54" s="27"/>
      <c r="M54" s="27"/>
      <c r="N54" s="27"/>
      <c r="O54" s="27"/>
      <c r="P54" s="27"/>
      <c r="Q54" s="27"/>
      <c r="R54" s="27"/>
      <c r="S54" s="27"/>
      <c r="T54" s="27"/>
      <c r="U54" s="30"/>
    </row>
    <row r="55" spans="1:21" s="14" customFormat="1" ht="12.75" customHeight="1" x14ac:dyDescent="0.3">
      <c r="A55" s="43" t="s">
        <v>46</v>
      </c>
      <c r="B55" s="32"/>
      <c r="C55" s="55"/>
      <c r="D55" s="25"/>
      <c r="E55" s="56"/>
      <c r="F55" s="42"/>
      <c r="G55" s="42"/>
      <c r="H55" s="42"/>
      <c r="I55" s="57"/>
      <c r="J55" s="42"/>
      <c r="K55" s="29"/>
      <c r="L55" s="27"/>
      <c r="M55" s="27"/>
      <c r="N55" s="27"/>
      <c r="O55" s="27"/>
      <c r="P55" s="27"/>
      <c r="Q55" s="27"/>
      <c r="R55" s="27"/>
      <c r="S55" s="27"/>
      <c r="T55" s="27"/>
      <c r="U55" s="30"/>
    </row>
    <row r="56" spans="1:21" s="14" customFormat="1" ht="12.75" customHeight="1" x14ac:dyDescent="0.3">
      <c r="A56" s="25"/>
      <c r="B56" s="27"/>
      <c r="C56" s="27"/>
      <c r="D56" s="27"/>
      <c r="E56" s="27"/>
      <c r="F56" s="27"/>
      <c r="G56" s="27"/>
      <c r="H56" s="27"/>
      <c r="I56" s="28"/>
      <c r="J56" s="27"/>
      <c r="K56" s="29"/>
      <c r="L56" s="27"/>
      <c r="M56" s="27"/>
      <c r="N56" s="27"/>
      <c r="O56" s="27"/>
      <c r="P56" s="27"/>
      <c r="Q56" s="27"/>
      <c r="R56" s="27"/>
      <c r="S56" s="27"/>
      <c r="T56" s="27"/>
      <c r="U56" s="30"/>
    </row>
    <row r="57" spans="1:21" s="14" customFormat="1" ht="12.75" customHeight="1" thickBot="1" x14ac:dyDescent="0.25">
      <c r="A57" s="58" t="s">
        <v>47</v>
      </c>
      <c r="B57" s="58"/>
      <c r="C57" s="58"/>
      <c r="D57" s="59"/>
      <c r="E57" s="58"/>
      <c r="F57" s="58"/>
      <c r="G57" s="58"/>
      <c r="H57" s="58"/>
      <c r="I57" s="41"/>
      <c r="J57" s="41"/>
      <c r="K57" s="57"/>
      <c r="L57" s="41"/>
      <c r="M57" s="41"/>
      <c r="P57" s="25"/>
    </row>
    <row r="58" spans="1:21" s="64" customFormat="1" ht="12.75" customHeight="1" x14ac:dyDescent="0.2">
      <c r="A58" s="60"/>
      <c r="B58" s="60"/>
      <c r="C58" s="60"/>
      <c r="D58" s="61" t="s">
        <v>48</v>
      </c>
      <c r="E58" s="61"/>
      <c r="F58" s="61"/>
      <c r="G58" s="62"/>
      <c r="H58" s="63" t="s">
        <v>110</v>
      </c>
      <c r="I58" s="63"/>
      <c r="K58" s="65"/>
      <c r="L58" s="66"/>
    </row>
    <row r="59" spans="1:21" s="64" customFormat="1" ht="12.75" customHeight="1" x14ac:dyDescent="0.2">
      <c r="A59" s="67" t="s">
        <v>32</v>
      </c>
      <c r="B59" s="68"/>
      <c r="C59" s="68"/>
      <c r="D59" s="69" t="s">
        <v>111</v>
      </c>
      <c r="E59" s="69"/>
      <c r="F59" s="69"/>
      <c r="G59" s="70"/>
      <c r="H59" s="71" t="s">
        <v>26</v>
      </c>
      <c r="I59" s="71"/>
      <c r="K59" s="72"/>
      <c r="L59" s="73"/>
    </row>
    <row r="60" spans="1:21" s="64" customFormat="1" ht="12.75" customHeight="1" x14ac:dyDescent="0.2">
      <c r="A60" s="74" t="s">
        <v>31</v>
      </c>
      <c r="B60" s="75"/>
      <c r="C60" s="76"/>
      <c r="D60" s="188">
        <v>2013</v>
      </c>
      <c r="E60" s="77"/>
      <c r="F60" s="78">
        <v>2012</v>
      </c>
      <c r="G60" s="79"/>
      <c r="H60" s="78">
        <f>+$F$60</f>
        <v>2012</v>
      </c>
      <c r="I60" s="77"/>
      <c r="K60" s="80"/>
      <c r="L60" s="5"/>
      <c r="M60" s="76"/>
      <c r="N60" s="76"/>
    </row>
    <row r="61" spans="1:21" s="64" customFormat="1" ht="12.75" customHeight="1" x14ac:dyDescent="0.2">
      <c r="A61" s="76" t="s">
        <v>32</v>
      </c>
      <c r="B61" s="25" t="s">
        <v>49</v>
      </c>
      <c r="C61" s="76"/>
      <c r="D61" s="81" t="s">
        <v>32</v>
      </c>
      <c r="E61" s="81"/>
      <c r="F61" s="81"/>
      <c r="G61" s="81"/>
      <c r="H61" s="81"/>
      <c r="I61" s="82"/>
      <c r="K61" s="82"/>
      <c r="L61" s="82"/>
      <c r="M61" s="83"/>
      <c r="N61" s="84"/>
      <c r="O61" s="76"/>
    </row>
    <row r="62" spans="1:21" s="64" customFormat="1" ht="12.75" customHeight="1" x14ac:dyDescent="0.2">
      <c r="A62" s="76"/>
      <c r="B62" s="41" t="s">
        <v>50</v>
      </c>
      <c r="C62" s="76"/>
      <c r="D62" s="189">
        <v>207.3</v>
      </c>
      <c r="E62" s="86"/>
      <c r="F62" s="85">
        <v>174.9</v>
      </c>
      <c r="G62" s="85"/>
      <c r="H62" s="85">
        <v>623.5</v>
      </c>
      <c r="I62" s="87"/>
      <c r="J62" s="87"/>
      <c r="K62" s="87"/>
      <c r="L62" s="87"/>
      <c r="M62" s="87"/>
      <c r="N62" s="87"/>
      <c r="O62" s="87"/>
      <c r="P62" s="88" t="s">
        <v>51</v>
      </c>
      <c r="Q62" s="19"/>
      <c r="R62" s="1"/>
      <c r="S62" s="83"/>
      <c r="T62" s="84"/>
      <c r="U62" s="76"/>
    </row>
    <row r="63" spans="1:21" s="64" customFormat="1" ht="12.75" customHeight="1" x14ac:dyDescent="0.2">
      <c r="A63" s="76"/>
      <c r="B63" s="25" t="s">
        <v>52</v>
      </c>
      <c r="C63" s="76"/>
      <c r="D63" s="190">
        <v>92.6</v>
      </c>
      <c r="E63" s="90"/>
      <c r="F63" s="89">
        <v>108.5</v>
      </c>
      <c r="G63" s="89"/>
      <c r="H63" s="89">
        <v>461.3</v>
      </c>
      <c r="I63" s="91"/>
      <c r="J63" s="91"/>
      <c r="K63" s="91"/>
      <c r="L63" s="91"/>
      <c r="M63" s="91"/>
      <c r="N63" s="91"/>
      <c r="O63" s="91"/>
      <c r="P63" s="88" t="s">
        <v>51</v>
      </c>
      <c r="Q63" s="19"/>
      <c r="R63" s="2"/>
      <c r="S63" s="83"/>
      <c r="T63" s="84"/>
      <c r="U63" s="76"/>
    </row>
    <row r="64" spans="1:21" s="64" customFormat="1" ht="12.75" customHeight="1" x14ac:dyDescent="0.2">
      <c r="A64" s="60"/>
      <c r="B64" s="41" t="s">
        <v>53</v>
      </c>
      <c r="C64" s="60"/>
      <c r="D64" s="190">
        <v>58.9</v>
      </c>
      <c r="E64" s="90"/>
      <c r="F64" s="89">
        <v>49.4</v>
      </c>
      <c r="G64" s="89"/>
      <c r="H64" s="89">
        <v>266.8</v>
      </c>
      <c r="I64" s="91"/>
      <c r="J64" s="91"/>
      <c r="K64" s="91"/>
      <c r="L64" s="91"/>
      <c r="M64" s="91"/>
      <c r="N64" s="91"/>
      <c r="O64" s="91"/>
      <c r="P64" s="88" t="s">
        <v>51</v>
      </c>
      <c r="Q64" s="19"/>
      <c r="R64" s="2"/>
      <c r="S64" s="83"/>
      <c r="T64" s="84"/>
      <c r="U64" s="76"/>
    </row>
    <row r="65" spans="1:25" s="64" customFormat="1" ht="12.75" customHeight="1" x14ac:dyDescent="0.2">
      <c r="A65" s="60"/>
      <c r="B65" s="41" t="s">
        <v>54</v>
      </c>
      <c r="C65" s="60"/>
      <c r="D65" s="190">
        <v>27.1</v>
      </c>
      <c r="E65" s="90"/>
      <c r="F65" s="89">
        <v>27.3</v>
      </c>
      <c r="G65" s="89"/>
      <c r="H65" s="89">
        <f>124.4+0.1</f>
        <v>124.5</v>
      </c>
      <c r="I65" s="91"/>
      <c r="J65" s="91"/>
      <c r="K65" s="91"/>
      <c r="L65" s="91"/>
      <c r="M65" s="91"/>
      <c r="N65" s="91"/>
      <c r="O65" s="91"/>
      <c r="P65" s="88" t="s">
        <v>55</v>
      </c>
      <c r="Q65" s="19"/>
      <c r="R65" s="2"/>
      <c r="S65" s="83"/>
      <c r="T65" s="84"/>
      <c r="U65" s="76"/>
    </row>
    <row r="66" spans="1:25" s="64" customFormat="1" ht="12.75" customHeight="1" x14ac:dyDescent="0.2">
      <c r="A66" s="75"/>
      <c r="B66" s="92" t="s">
        <v>56</v>
      </c>
      <c r="C66" s="60"/>
      <c r="D66" s="191">
        <v>8.9</v>
      </c>
      <c r="E66" s="90"/>
      <c r="F66" s="93">
        <v>4.9000000000000004</v>
      </c>
      <c r="G66" s="89"/>
      <c r="H66" s="93">
        <v>41.9</v>
      </c>
      <c r="I66" s="91"/>
      <c r="J66" s="91"/>
      <c r="K66" s="91"/>
      <c r="L66" s="91"/>
      <c r="M66" s="91"/>
      <c r="N66" s="91"/>
      <c r="O66" s="91"/>
      <c r="P66" s="88" t="s">
        <v>51</v>
      </c>
      <c r="Q66" s="19"/>
      <c r="R66" s="2"/>
      <c r="S66" s="83"/>
      <c r="T66" s="84"/>
      <c r="U66" s="76"/>
    </row>
    <row r="67" spans="1:25" s="96" customFormat="1" ht="12.75" customHeight="1" x14ac:dyDescent="0.2">
      <c r="A67" s="60"/>
      <c r="B67" s="41" t="s">
        <v>57</v>
      </c>
      <c r="C67" s="60"/>
      <c r="D67" s="192">
        <f>SUM(D62:D66)</f>
        <v>394.79999999999995</v>
      </c>
      <c r="E67" s="90"/>
      <c r="F67" s="94">
        <f>SUM(F62:F66)</f>
        <v>364.99999999999994</v>
      </c>
      <c r="G67" s="94"/>
      <c r="H67" s="94">
        <f>SUM(H62:H66)</f>
        <v>1518</v>
      </c>
      <c r="I67" s="95"/>
      <c r="J67" s="95"/>
      <c r="K67" s="95"/>
      <c r="L67" s="95"/>
      <c r="M67" s="95"/>
      <c r="N67" s="95"/>
      <c r="O67" s="95"/>
      <c r="Q67" s="97"/>
      <c r="R67" s="3"/>
      <c r="S67" s="98"/>
      <c r="T67" s="99"/>
      <c r="U67" s="60"/>
    </row>
    <row r="68" spans="1:25" s="64" customFormat="1" ht="12.75" customHeight="1" x14ac:dyDescent="0.2">
      <c r="A68" s="60"/>
      <c r="B68" s="41" t="s">
        <v>58</v>
      </c>
      <c r="C68" s="60" t="s">
        <v>32</v>
      </c>
      <c r="D68" s="193">
        <v>0</v>
      </c>
      <c r="E68" s="100"/>
      <c r="F68" s="93">
        <v>0</v>
      </c>
      <c r="G68" s="51"/>
      <c r="H68" s="93">
        <v>0.251</v>
      </c>
      <c r="I68" s="101"/>
      <c r="J68" s="101"/>
      <c r="K68" s="101"/>
      <c r="L68" s="101"/>
      <c r="M68" s="101"/>
      <c r="N68" s="101"/>
      <c r="O68" s="101"/>
      <c r="P68" s="88" t="s">
        <v>51</v>
      </c>
      <c r="Q68" s="19"/>
      <c r="R68" s="4"/>
      <c r="T68" s="84"/>
      <c r="U68" s="76"/>
    </row>
    <row r="69" spans="1:25" s="64" customFormat="1" ht="12.75" customHeight="1" x14ac:dyDescent="0.2">
      <c r="A69" s="102"/>
      <c r="B69" s="103" t="s">
        <v>59</v>
      </c>
      <c r="C69" s="60"/>
      <c r="D69" s="194">
        <f>SUM(D67:D68)</f>
        <v>394.79999999999995</v>
      </c>
      <c r="E69" s="89"/>
      <c r="F69" s="104">
        <f>SUM(F67:F68)</f>
        <v>364.99999999999994</v>
      </c>
      <c r="G69" s="94"/>
      <c r="H69" s="104">
        <f>SUM(H67:H68)</f>
        <v>1518.251</v>
      </c>
      <c r="I69" s="105"/>
      <c r="J69" s="105"/>
      <c r="K69" s="105"/>
      <c r="L69" s="105"/>
      <c r="M69" s="105"/>
      <c r="N69" s="105"/>
      <c r="O69" s="105"/>
      <c r="Q69" s="19"/>
      <c r="R69" s="3"/>
      <c r="T69" s="84"/>
      <c r="U69" s="76"/>
    </row>
    <row r="70" spans="1:25" s="64" customFormat="1" ht="12.75" customHeight="1" x14ac:dyDescent="0.2">
      <c r="A70" s="60"/>
      <c r="B70" s="60"/>
      <c r="C70" s="60"/>
      <c r="D70" s="106"/>
      <c r="E70" s="101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  <c r="U70" s="76"/>
    </row>
    <row r="71" spans="1:25" s="14" customFormat="1" ht="12.75" customHeight="1" x14ac:dyDescent="0.2">
      <c r="A71" s="109"/>
      <c r="B71" s="109"/>
      <c r="C71" s="41"/>
      <c r="D71" s="11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11"/>
      <c r="R71" s="110"/>
      <c r="S71" s="7"/>
      <c r="T71" s="7"/>
      <c r="U71" s="11"/>
      <c r="V71" s="11"/>
      <c r="W71" s="11"/>
      <c r="X71" s="41"/>
      <c r="Y71" s="41"/>
    </row>
    <row r="72" spans="1:25" s="14" customFormat="1" ht="12.75" customHeight="1" thickBot="1" x14ac:dyDescent="0.25">
      <c r="A72" s="58" t="s">
        <v>60</v>
      </c>
      <c r="B72" s="58"/>
      <c r="C72" s="58"/>
      <c r="D72" s="59"/>
      <c r="E72" s="58"/>
      <c r="F72" s="58"/>
      <c r="G72" s="58"/>
      <c r="H72" s="58"/>
      <c r="I72" s="58"/>
      <c r="J72" s="41"/>
      <c r="K72" s="41"/>
      <c r="L72" s="41"/>
      <c r="M72" s="41"/>
      <c r="N72" s="41"/>
      <c r="O72" s="41"/>
      <c r="P72" s="41"/>
      <c r="Q72" s="57"/>
      <c r="R72" s="41"/>
      <c r="S72" s="41"/>
      <c r="V72" s="41"/>
    </row>
    <row r="73" spans="1:25" s="14" customFormat="1" ht="12.75" customHeight="1" x14ac:dyDescent="0.2">
      <c r="A73" s="41"/>
      <c r="B73" s="41"/>
      <c r="C73" s="41"/>
      <c r="D73" s="61" t="s">
        <v>48</v>
      </c>
      <c r="E73" s="61"/>
      <c r="F73" s="61"/>
      <c r="G73" s="62"/>
      <c r="H73" s="63" t="str">
        <f>$H$58</f>
        <v>Year ended</v>
      </c>
      <c r="I73" s="63"/>
      <c r="J73" s="66"/>
      <c r="K73" s="66"/>
      <c r="L73" s="66"/>
      <c r="M73" s="66"/>
      <c r="N73" s="66"/>
      <c r="O73" s="66"/>
      <c r="Q73" s="112"/>
      <c r="R73" s="66"/>
      <c r="S73" s="70"/>
      <c r="V73" s="41"/>
    </row>
    <row r="74" spans="1:25" s="14" customFormat="1" ht="12.75" customHeight="1" x14ac:dyDescent="0.2">
      <c r="A74" s="67" t="s">
        <v>32</v>
      </c>
      <c r="B74" s="70"/>
      <c r="C74" s="70"/>
      <c r="D74" s="69" t="str">
        <f>+$D$59</f>
        <v>March 31,</v>
      </c>
      <c r="E74" s="69"/>
      <c r="F74" s="69"/>
      <c r="G74" s="70"/>
      <c r="H74" s="71" t="s">
        <v>26</v>
      </c>
      <c r="I74" s="71"/>
      <c r="J74" s="73"/>
      <c r="K74" s="73"/>
      <c r="L74" s="73"/>
      <c r="M74" s="73"/>
      <c r="N74" s="73"/>
      <c r="O74" s="73"/>
      <c r="Q74" s="112"/>
      <c r="R74" s="73"/>
      <c r="S74" s="70"/>
      <c r="V74" s="25"/>
    </row>
    <row r="75" spans="1:25" s="14" customFormat="1" ht="12.75" customHeight="1" x14ac:dyDescent="0.2">
      <c r="A75" s="74" t="s">
        <v>31</v>
      </c>
      <c r="B75" s="92"/>
      <c r="C75" s="25"/>
      <c r="D75" s="188">
        <f>+$D$60</f>
        <v>2013</v>
      </c>
      <c r="E75" s="77"/>
      <c r="F75" s="78">
        <f>+$F$60</f>
        <v>2012</v>
      </c>
      <c r="G75" s="79"/>
      <c r="H75" s="78">
        <f>+$F$60</f>
        <v>2012</v>
      </c>
      <c r="I75" s="77"/>
      <c r="J75" s="77"/>
      <c r="K75" s="77"/>
      <c r="L75" s="77"/>
      <c r="M75" s="77"/>
      <c r="N75" s="77"/>
      <c r="O75" s="77"/>
      <c r="Q75" s="112"/>
      <c r="R75" s="5"/>
      <c r="U75" s="25"/>
    </row>
    <row r="76" spans="1:25" s="14" customFormat="1" ht="12.75" customHeight="1" x14ac:dyDescent="0.2">
      <c r="A76" s="113" t="s">
        <v>61</v>
      </c>
      <c r="B76" s="30"/>
      <c r="C76" s="25"/>
      <c r="D76" s="81" t="s">
        <v>32</v>
      </c>
      <c r="E76" s="81"/>
      <c r="F76" s="81"/>
      <c r="G76" s="81"/>
      <c r="H76" s="81"/>
      <c r="I76" s="82"/>
      <c r="J76" s="82"/>
      <c r="K76" s="82"/>
      <c r="L76" s="82"/>
      <c r="M76" s="82"/>
      <c r="N76" s="82"/>
      <c r="O76" s="82"/>
      <c r="Q76" s="82"/>
      <c r="R76" s="82"/>
      <c r="S76" s="18"/>
      <c r="U76" s="25"/>
      <c r="V76" s="25"/>
    </row>
    <row r="77" spans="1:25" s="14" customFormat="1" ht="12.75" customHeight="1" x14ac:dyDescent="0.2">
      <c r="A77" s="25"/>
      <c r="B77" s="30" t="s">
        <v>62</v>
      </c>
      <c r="C77" s="25"/>
      <c r="D77" s="195">
        <v>206</v>
      </c>
      <c r="E77" s="10"/>
      <c r="F77" s="10">
        <v>154.30000000000001</v>
      </c>
      <c r="G77" s="10"/>
      <c r="H77" s="10">
        <v>791.6</v>
      </c>
      <c r="I77" s="11"/>
      <c r="J77" s="11"/>
      <c r="K77" s="11"/>
      <c r="L77" s="11"/>
      <c r="M77" s="11"/>
      <c r="N77" s="11"/>
      <c r="O77" s="11"/>
      <c r="P77" s="88" t="s">
        <v>51</v>
      </c>
      <c r="Q77" s="111"/>
      <c r="R77" s="7"/>
      <c r="T77" s="114"/>
      <c r="U77" s="25"/>
    </row>
    <row r="78" spans="1:25" s="14" customFormat="1" ht="12.75" customHeight="1" x14ac:dyDescent="0.2">
      <c r="A78" s="25"/>
      <c r="B78" s="30" t="s">
        <v>63</v>
      </c>
      <c r="C78" s="25"/>
      <c r="D78" s="195">
        <v>0.2</v>
      </c>
      <c r="E78" s="10"/>
      <c r="F78" s="10">
        <v>0.5</v>
      </c>
      <c r="G78" s="10"/>
      <c r="H78" s="10">
        <v>1.1000000000000001</v>
      </c>
      <c r="I78" s="12"/>
      <c r="J78" s="12"/>
      <c r="K78" s="12"/>
      <c r="L78" s="12"/>
      <c r="M78" s="12"/>
      <c r="N78" s="12"/>
      <c r="O78" s="12"/>
      <c r="P78" s="88" t="s">
        <v>64</v>
      </c>
      <c r="Q78" s="115"/>
      <c r="R78" s="6"/>
      <c r="T78" s="114"/>
      <c r="U78" s="25"/>
    </row>
    <row r="79" spans="1:25" s="14" customFormat="1" ht="12.75" customHeight="1" x14ac:dyDescent="0.2">
      <c r="A79" s="25"/>
      <c r="B79" s="30" t="s">
        <v>65</v>
      </c>
      <c r="C79" s="116"/>
      <c r="D79" s="195">
        <v>0</v>
      </c>
      <c r="E79" s="10"/>
      <c r="F79" s="10">
        <v>0</v>
      </c>
      <c r="G79" s="10"/>
      <c r="H79" s="10">
        <v>0.8</v>
      </c>
      <c r="I79" s="116"/>
      <c r="J79" s="116"/>
      <c r="K79" s="116"/>
      <c r="L79" s="116"/>
      <c r="M79" s="116"/>
      <c r="N79" s="116"/>
      <c r="O79" s="116"/>
      <c r="P79" s="88" t="s">
        <v>64</v>
      </c>
      <c r="Q79" s="115"/>
      <c r="R79" s="4"/>
      <c r="S79" s="19"/>
      <c r="T79" s="114"/>
      <c r="U79" s="25"/>
    </row>
    <row r="80" spans="1:25" s="14" customFormat="1" ht="12.75" customHeight="1" x14ac:dyDescent="0.2">
      <c r="A80" s="25"/>
      <c r="B80" s="30" t="s">
        <v>66</v>
      </c>
      <c r="C80" s="116"/>
      <c r="D80" s="195">
        <v>-36</v>
      </c>
      <c r="E80" s="10"/>
      <c r="F80" s="10">
        <v>-36.4</v>
      </c>
      <c r="G80" s="10"/>
      <c r="H80" s="10">
        <v>-134.30000000000001</v>
      </c>
      <c r="I80" s="116"/>
      <c r="J80" s="116"/>
      <c r="K80" s="116"/>
      <c r="L80" s="116"/>
      <c r="M80" s="116"/>
      <c r="N80" s="116"/>
      <c r="O80" s="116"/>
      <c r="P80" s="88" t="s">
        <v>67</v>
      </c>
      <c r="Q80" s="115"/>
      <c r="R80" s="4"/>
      <c r="T80" s="114"/>
      <c r="U80" s="25"/>
    </row>
    <row r="81" spans="1:21" s="14" customFormat="1" ht="12.75" customHeight="1" x14ac:dyDescent="0.2">
      <c r="A81" s="25"/>
      <c r="B81" s="30" t="s">
        <v>68</v>
      </c>
      <c r="C81" s="116"/>
      <c r="D81" s="195">
        <v>-68.2</v>
      </c>
      <c r="E81" s="10"/>
      <c r="F81" s="10">
        <v>-72.8</v>
      </c>
      <c r="G81" s="10"/>
      <c r="H81" s="10">
        <v>-344.6</v>
      </c>
      <c r="I81" s="116"/>
      <c r="J81" s="116"/>
      <c r="K81" s="116"/>
      <c r="L81" s="116"/>
      <c r="M81" s="116"/>
      <c r="N81" s="116"/>
      <c r="O81" s="116"/>
      <c r="P81" s="88" t="s">
        <v>69</v>
      </c>
      <c r="Q81" s="115"/>
      <c r="R81" s="4"/>
      <c r="T81" s="114"/>
      <c r="U81" s="25"/>
    </row>
    <row r="82" spans="1:21" s="14" customFormat="1" ht="12.75" customHeight="1" x14ac:dyDescent="0.2">
      <c r="A82" s="103"/>
      <c r="B82" s="117" t="s">
        <v>70</v>
      </c>
      <c r="C82" s="25"/>
      <c r="D82" s="196">
        <f>SUM(D77:D81)</f>
        <v>101.99999999999999</v>
      </c>
      <c r="E82" s="10"/>
      <c r="F82" s="53">
        <f>SUM(F77:F81)</f>
        <v>45.600000000000009</v>
      </c>
      <c r="G82" s="51"/>
      <c r="H82" s="53">
        <f>SUM(H77:H81)</f>
        <v>314.60000000000002</v>
      </c>
      <c r="I82" s="12"/>
      <c r="J82" s="12"/>
      <c r="K82" s="12"/>
      <c r="L82" s="12"/>
      <c r="M82" s="12"/>
      <c r="N82" s="12"/>
      <c r="O82" s="12"/>
      <c r="Q82" s="115"/>
      <c r="R82" s="6"/>
      <c r="T82" s="114"/>
      <c r="U82" s="25"/>
    </row>
    <row r="83" spans="1:21" s="14" customFormat="1" ht="12.75" customHeight="1" x14ac:dyDescent="0.2">
      <c r="A83" s="113" t="s">
        <v>71</v>
      </c>
      <c r="B83" s="30"/>
      <c r="C83" s="25"/>
      <c r="D83" s="10"/>
      <c r="E83" s="10"/>
      <c r="F83" s="10"/>
      <c r="G83" s="10"/>
      <c r="H83" s="10"/>
      <c r="I83" s="12"/>
      <c r="J83" s="12"/>
      <c r="K83" s="12"/>
      <c r="L83" s="12"/>
      <c r="M83" s="12"/>
      <c r="N83" s="12"/>
      <c r="O83" s="12"/>
      <c r="Q83" s="115"/>
      <c r="R83" s="6"/>
      <c r="T83" s="114"/>
      <c r="U83" s="25"/>
    </row>
    <row r="84" spans="1:21" s="14" customFormat="1" ht="12.75" customHeight="1" x14ac:dyDescent="0.2">
      <c r="A84" s="25"/>
      <c r="B84" s="30" t="s">
        <v>62</v>
      </c>
      <c r="C84" s="25"/>
      <c r="D84" s="195">
        <v>-3.6</v>
      </c>
      <c r="E84" s="10"/>
      <c r="F84" s="10">
        <v>-9.5</v>
      </c>
      <c r="G84" s="10"/>
      <c r="H84" s="10">
        <v>-16.8</v>
      </c>
      <c r="I84" s="11"/>
      <c r="J84" s="11"/>
      <c r="K84" s="11"/>
      <c r="L84" s="11"/>
      <c r="M84" s="11"/>
      <c r="N84" s="11"/>
      <c r="O84" s="11"/>
      <c r="P84" s="88" t="s">
        <v>51</v>
      </c>
      <c r="Q84" s="111"/>
      <c r="R84" s="7"/>
      <c r="S84" s="19"/>
      <c r="T84" s="114"/>
      <c r="U84" s="25"/>
    </row>
    <row r="85" spans="1:21" s="14" customFormat="1" ht="12.75" customHeight="1" x14ac:dyDescent="0.2">
      <c r="A85" s="25"/>
      <c r="B85" s="30" t="s">
        <v>66</v>
      </c>
      <c r="C85" s="25"/>
      <c r="D85" s="193">
        <v>-1.5</v>
      </c>
      <c r="E85" s="51"/>
      <c r="F85" s="10">
        <v>-1.2</v>
      </c>
      <c r="G85" s="51"/>
      <c r="H85" s="10">
        <v>-5.3</v>
      </c>
      <c r="I85" s="4"/>
      <c r="J85" s="4"/>
      <c r="K85" s="4"/>
      <c r="L85" s="4"/>
      <c r="M85" s="4"/>
      <c r="N85" s="4"/>
      <c r="O85" s="4"/>
      <c r="P85" s="88" t="s">
        <v>72</v>
      </c>
      <c r="Q85" s="115"/>
      <c r="R85" s="4"/>
      <c r="T85" s="114"/>
      <c r="U85" s="25"/>
    </row>
    <row r="86" spans="1:21" s="14" customFormat="1" ht="12.75" customHeight="1" x14ac:dyDescent="0.2">
      <c r="A86" s="103"/>
      <c r="B86" s="117" t="s">
        <v>73</v>
      </c>
      <c r="C86" s="25"/>
      <c r="D86" s="196">
        <f>SUM(D84:D85)</f>
        <v>-5.0999999999999996</v>
      </c>
      <c r="E86" s="10"/>
      <c r="F86" s="53">
        <f>SUM(F84:F85)</f>
        <v>-10.7</v>
      </c>
      <c r="G86" s="51"/>
      <c r="H86" s="53">
        <f>SUM(H84:H85)</f>
        <v>-22.1</v>
      </c>
      <c r="I86" s="12"/>
      <c r="J86" s="12"/>
      <c r="K86" s="12"/>
      <c r="L86" s="12"/>
      <c r="M86" s="12"/>
      <c r="N86" s="12"/>
      <c r="O86" s="12"/>
      <c r="Q86" s="115"/>
      <c r="R86" s="6"/>
      <c r="T86" s="114"/>
      <c r="U86" s="25"/>
    </row>
    <row r="87" spans="1:21" s="14" customFormat="1" ht="12.75" customHeight="1" x14ac:dyDescent="0.2">
      <c r="A87" s="113" t="s">
        <v>74</v>
      </c>
      <c r="B87" s="30"/>
      <c r="C87" s="25"/>
      <c r="D87" s="10"/>
      <c r="E87" s="10"/>
      <c r="F87" s="10"/>
      <c r="G87" s="10"/>
      <c r="H87" s="10"/>
      <c r="I87" s="12"/>
      <c r="J87" s="12"/>
      <c r="K87" s="12"/>
      <c r="L87" s="12"/>
      <c r="M87" s="12"/>
      <c r="N87" s="12"/>
      <c r="O87" s="12"/>
      <c r="Q87" s="115"/>
      <c r="R87" s="6"/>
      <c r="T87" s="114"/>
      <c r="U87" s="25"/>
    </row>
    <row r="88" spans="1:21" s="14" customFormat="1" ht="12.75" customHeight="1" x14ac:dyDescent="0.2">
      <c r="A88" s="25"/>
      <c r="B88" s="30" t="s">
        <v>62</v>
      </c>
      <c r="C88" s="25"/>
      <c r="D88" s="195">
        <v>-0.1</v>
      </c>
      <c r="E88" s="10"/>
      <c r="F88" s="10">
        <v>0.8</v>
      </c>
      <c r="G88" s="10"/>
      <c r="H88" s="10">
        <v>1.3</v>
      </c>
      <c r="I88" s="11"/>
      <c r="J88" s="11"/>
      <c r="K88" s="11"/>
      <c r="L88" s="11"/>
      <c r="M88" s="11"/>
      <c r="N88" s="11"/>
      <c r="O88" s="11"/>
      <c r="P88" s="88" t="s">
        <v>51</v>
      </c>
      <c r="Q88" s="111"/>
      <c r="R88" s="7"/>
      <c r="T88" s="114"/>
      <c r="U88" s="25"/>
    </row>
    <row r="89" spans="1:21" s="14" customFormat="1" ht="12.75" customHeight="1" x14ac:dyDescent="0.2">
      <c r="A89" s="25"/>
      <c r="B89" s="30" t="s">
        <v>68</v>
      </c>
      <c r="C89" s="25"/>
      <c r="D89" s="193">
        <v>0</v>
      </c>
      <c r="E89" s="51"/>
      <c r="F89" s="51">
        <v>0</v>
      </c>
      <c r="G89" s="51"/>
      <c r="H89" s="51">
        <v>0</v>
      </c>
      <c r="I89" s="4"/>
      <c r="J89" s="4"/>
      <c r="K89" s="4"/>
      <c r="L89" s="4"/>
      <c r="M89" s="4"/>
      <c r="N89" s="4"/>
      <c r="O89" s="4"/>
      <c r="Q89" s="115"/>
      <c r="R89" s="4"/>
      <c r="T89" s="114"/>
      <c r="U89" s="25"/>
    </row>
    <row r="90" spans="1:21" s="14" customFormat="1" ht="12.75" customHeight="1" x14ac:dyDescent="0.2">
      <c r="A90" s="103"/>
      <c r="B90" s="117" t="s">
        <v>75</v>
      </c>
      <c r="C90" s="25"/>
      <c r="D90" s="196">
        <f>SUM(D88:D89)</f>
        <v>-0.1</v>
      </c>
      <c r="E90" s="10"/>
      <c r="F90" s="53">
        <f>SUM(F88:F89)</f>
        <v>0.8</v>
      </c>
      <c r="G90" s="51"/>
      <c r="H90" s="53">
        <f>SUM(H88:H89)</f>
        <v>1.3</v>
      </c>
      <c r="I90" s="12"/>
      <c r="J90" s="12"/>
      <c r="K90" s="12"/>
      <c r="L90" s="12"/>
      <c r="M90" s="12"/>
      <c r="N90" s="12"/>
      <c r="O90" s="12"/>
      <c r="Q90" s="115"/>
      <c r="R90" s="6"/>
      <c r="T90" s="114"/>
      <c r="U90" s="25"/>
    </row>
    <row r="91" spans="1:21" s="14" customFormat="1" ht="12.75" customHeight="1" x14ac:dyDescent="0.2">
      <c r="A91" s="118" t="s">
        <v>76</v>
      </c>
      <c r="B91" s="119"/>
      <c r="C91" s="41"/>
      <c r="D91" s="51"/>
      <c r="E91" s="51"/>
      <c r="F91" s="51"/>
      <c r="G91" s="51"/>
      <c r="H91" s="51"/>
      <c r="I91" s="6"/>
      <c r="J91" s="6"/>
      <c r="K91" s="6"/>
      <c r="L91" s="6"/>
      <c r="M91" s="6"/>
      <c r="N91" s="6"/>
      <c r="O91" s="6"/>
      <c r="Q91" s="115"/>
      <c r="R91" s="6"/>
      <c r="T91" s="114"/>
      <c r="U91" s="25"/>
    </row>
    <row r="92" spans="1:21" s="14" customFormat="1" ht="12.75" customHeight="1" x14ac:dyDescent="0.2">
      <c r="A92" s="41"/>
      <c r="B92" s="30" t="s">
        <v>62</v>
      </c>
      <c r="C92" s="41"/>
      <c r="D92" s="193">
        <v>202.3</v>
      </c>
      <c r="E92" s="51"/>
      <c r="F92" s="10">
        <f>145.7</f>
        <v>145.69999999999999</v>
      </c>
      <c r="G92" s="51"/>
      <c r="H92" s="10">
        <v>776.2</v>
      </c>
      <c r="I92" s="7"/>
      <c r="J92" s="7"/>
      <c r="K92" s="7"/>
      <c r="L92" s="7"/>
      <c r="M92" s="7"/>
      <c r="N92" s="7"/>
      <c r="O92" s="7"/>
      <c r="P92" s="88" t="s">
        <v>51</v>
      </c>
      <c r="Q92" s="111"/>
      <c r="R92" s="7"/>
      <c r="T92" s="114"/>
      <c r="U92" s="25"/>
    </row>
    <row r="93" spans="1:21" s="14" customFormat="1" ht="12.75" customHeight="1" x14ac:dyDescent="0.2">
      <c r="A93" s="41"/>
      <c r="B93" s="30" t="s">
        <v>63</v>
      </c>
      <c r="C93" s="41"/>
      <c r="D93" s="193">
        <v>0.2</v>
      </c>
      <c r="E93" s="51"/>
      <c r="F93" s="10">
        <v>0.5</v>
      </c>
      <c r="G93" s="51"/>
      <c r="H93" s="10">
        <v>1.1000000000000001</v>
      </c>
      <c r="I93" s="6"/>
      <c r="J93" s="6"/>
      <c r="K93" s="6"/>
      <c r="L93" s="6"/>
      <c r="M93" s="6"/>
      <c r="N93" s="6"/>
      <c r="O93" s="6"/>
      <c r="P93" s="120" t="s">
        <v>77</v>
      </c>
      <c r="Q93" s="115"/>
      <c r="R93" s="6"/>
      <c r="T93" s="114"/>
      <c r="U93" s="25"/>
    </row>
    <row r="94" spans="1:21" s="14" customFormat="1" ht="12.75" customHeight="1" x14ac:dyDescent="0.2">
      <c r="A94" s="41"/>
      <c r="B94" s="30" t="s">
        <v>65</v>
      </c>
      <c r="C94" s="41"/>
      <c r="D94" s="193">
        <f>+D79</f>
        <v>0</v>
      </c>
      <c r="E94" s="51"/>
      <c r="F94" s="10">
        <v>0</v>
      </c>
      <c r="G94" s="51"/>
      <c r="H94" s="10">
        <v>0.8</v>
      </c>
      <c r="I94" s="4"/>
      <c r="J94" s="4"/>
      <c r="K94" s="4"/>
      <c r="L94" s="4"/>
      <c r="M94" s="4"/>
      <c r="N94" s="4"/>
      <c r="O94" s="4"/>
      <c r="P94" s="120" t="s">
        <v>78</v>
      </c>
      <c r="Q94" s="121"/>
      <c r="R94" s="4"/>
      <c r="T94" s="114"/>
      <c r="U94" s="25"/>
    </row>
    <row r="95" spans="1:21" s="14" customFormat="1" ht="12.75" customHeight="1" x14ac:dyDescent="0.2">
      <c r="A95" s="41"/>
      <c r="B95" s="30" t="s">
        <v>66</v>
      </c>
      <c r="C95" s="41"/>
      <c r="D95" s="193">
        <v>-37.5</v>
      </c>
      <c r="E95" s="51"/>
      <c r="F95" s="10">
        <v>-37.6</v>
      </c>
      <c r="G95" s="51"/>
      <c r="H95" s="10">
        <v>-139.6</v>
      </c>
      <c r="I95" s="4"/>
      <c r="J95" s="4"/>
      <c r="K95" s="4"/>
      <c r="L95" s="4"/>
      <c r="M95" s="4"/>
      <c r="N95" s="4"/>
      <c r="O95" s="4"/>
      <c r="P95" s="120" t="s">
        <v>79</v>
      </c>
      <c r="Q95" s="121"/>
      <c r="R95" s="4"/>
      <c r="T95" s="114"/>
      <c r="U95" s="25"/>
    </row>
    <row r="96" spans="1:21" s="14" customFormat="1" ht="12.75" customHeight="1" x14ac:dyDescent="0.2">
      <c r="A96" s="41"/>
      <c r="B96" s="30" t="s">
        <v>68</v>
      </c>
      <c r="C96" s="41"/>
      <c r="D96" s="193">
        <v>-68.2</v>
      </c>
      <c r="E96" s="51"/>
      <c r="F96" s="10">
        <v>-72.8</v>
      </c>
      <c r="G96" s="51"/>
      <c r="H96" s="10">
        <v>-344.7</v>
      </c>
      <c r="I96" s="4"/>
      <c r="J96" s="4"/>
      <c r="K96" s="4"/>
      <c r="L96" s="4"/>
      <c r="M96" s="4"/>
      <c r="N96" s="4"/>
      <c r="O96" s="4"/>
      <c r="P96" s="120" t="s">
        <v>80</v>
      </c>
      <c r="Q96" s="121"/>
      <c r="R96" s="4"/>
      <c r="T96" s="114"/>
      <c r="U96" s="25"/>
    </row>
    <row r="97" spans="1:25" s="14" customFormat="1" ht="12.75" customHeight="1" x14ac:dyDescent="0.2">
      <c r="A97" s="103"/>
      <c r="B97" s="117" t="s">
        <v>81</v>
      </c>
      <c r="C97" s="41"/>
      <c r="D97" s="197">
        <f>SUM(D92:D96)</f>
        <v>96.8</v>
      </c>
      <c r="E97" s="51"/>
      <c r="F97" s="122">
        <f>SUM(F92:F96)</f>
        <v>35.799999999999997</v>
      </c>
      <c r="G97" s="123"/>
      <c r="H97" s="122">
        <f>SUM(H92:H96)</f>
        <v>293.8</v>
      </c>
      <c r="I97" s="7"/>
      <c r="J97" s="7"/>
      <c r="K97" s="7"/>
      <c r="L97" s="7"/>
      <c r="M97" s="7"/>
      <c r="N97" s="7"/>
      <c r="O97" s="7"/>
      <c r="Q97" s="108"/>
      <c r="R97" s="8"/>
      <c r="T97" s="114"/>
      <c r="U97" s="25"/>
    </row>
    <row r="98" spans="1:25" s="14" customFormat="1" ht="12.75" customHeight="1" x14ac:dyDescent="0.2">
      <c r="A98" s="124" t="s">
        <v>82</v>
      </c>
      <c r="B98" s="119" t="s">
        <v>83</v>
      </c>
      <c r="C98" s="41"/>
      <c r="D98" s="8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8"/>
      <c r="R98" s="7"/>
      <c r="S98" s="18"/>
      <c r="U98" s="25"/>
      <c r="V98" s="25"/>
    </row>
    <row r="99" spans="1:25" s="14" customFormat="1" ht="12.75" customHeight="1" x14ac:dyDescent="0.2">
      <c r="A99" s="124"/>
      <c r="B99" s="119"/>
      <c r="C99" s="41"/>
      <c r="D99" s="8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8"/>
      <c r="R99" s="8"/>
      <c r="S99" s="8"/>
      <c r="T99" s="8"/>
      <c r="U99" s="11"/>
      <c r="V99" s="25"/>
      <c r="W99" s="25"/>
      <c r="X99" s="25"/>
      <c r="Y99" s="25"/>
    </row>
    <row r="100" spans="1:25" s="14" customFormat="1" ht="12.75" customHeight="1" x14ac:dyDescent="0.2">
      <c r="A100" s="41"/>
      <c r="B100" s="41"/>
      <c r="C100" s="76"/>
      <c r="D100" s="110"/>
      <c r="E100" s="125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1"/>
      <c r="R100" s="110"/>
      <c r="S100" s="110"/>
      <c r="T100" s="110"/>
      <c r="U100" s="25"/>
    </row>
    <row r="101" spans="1:25" s="14" customFormat="1" ht="12.75" customHeight="1" x14ac:dyDescent="0.25">
      <c r="A101" s="126" t="s">
        <v>84</v>
      </c>
      <c r="B101" s="25"/>
      <c r="C101" s="41"/>
      <c r="D101" s="25"/>
      <c r="E101" s="25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1"/>
      <c r="R101" s="110"/>
      <c r="S101" s="110"/>
      <c r="T101" s="110"/>
      <c r="U101" s="25"/>
    </row>
    <row r="102" spans="1:25" s="14" customFormat="1" ht="12.75" customHeight="1" thickBot="1" x14ac:dyDescent="0.25">
      <c r="A102" s="58" t="s">
        <v>85</v>
      </c>
      <c r="B102" s="58"/>
      <c r="C102" s="58"/>
      <c r="D102" s="58"/>
      <c r="E102" s="58"/>
      <c r="F102" s="127"/>
      <c r="G102" s="127"/>
      <c r="H102" s="127"/>
      <c r="I102" s="110"/>
      <c r="J102" s="110"/>
      <c r="K102" s="110"/>
      <c r="L102" s="110"/>
      <c r="M102" s="110"/>
      <c r="N102" s="110"/>
      <c r="O102" s="110"/>
      <c r="P102" s="110"/>
      <c r="Q102" s="111"/>
      <c r="R102" s="110"/>
      <c r="S102" s="8"/>
    </row>
    <row r="103" spans="1:25" s="14" customFormat="1" ht="12.75" customHeight="1" x14ac:dyDescent="0.2">
      <c r="A103" s="41"/>
      <c r="B103" s="41"/>
      <c r="C103" s="25"/>
      <c r="D103" s="61" t="s">
        <v>48</v>
      </c>
      <c r="E103" s="61"/>
      <c r="F103" s="61"/>
      <c r="G103" s="62"/>
      <c r="H103" s="128" t="str">
        <f>$H$58</f>
        <v>Year ended</v>
      </c>
      <c r="I103" s="63"/>
      <c r="J103" s="66"/>
      <c r="K103" s="66"/>
      <c r="L103" s="66"/>
      <c r="M103" s="66"/>
      <c r="N103" s="66"/>
      <c r="O103" s="66"/>
      <c r="P103" s="18"/>
      <c r="Q103" s="65"/>
      <c r="R103" s="66"/>
      <c r="S103" s="8"/>
    </row>
    <row r="104" spans="1:25" s="14" customFormat="1" ht="12.75" customHeight="1" x14ac:dyDescent="0.2">
      <c r="A104" s="129" t="s">
        <v>32</v>
      </c>
      <c r="B104" s="25"/>
      <c r="C104" s="25"/>
      <c r="D104" s="69" t="str">
        <f>+$D$59</f>
        <v>March 31,</v>
      </c>
      <c r="E104" s="69"/>
      <c r="F104" s="69"/>
      <c r="G104" s="70"/>
      <c r="H104" s="130" t="s">
        <v>26</v>
      </c>
      <c r="I104" s="71"/>
      <c r="J104" s="73"/>
      <c r="K104" s="73"/>
      <c r="L104" s="73"/>
      <c r="M104" s="73"/>
      <c r="N104" s="73"/>
      <c r="O104" s="73"/>
      <c r="Q104" s="72"/>
      <c r="R104" s="73"/>
      <c r="S104" s="8"/>
    </row>
    <row r="105" spans="1:25" s="14" customFormat="1" ht="12.75" customHeight="1" x14ac:dyDescent="0.2">
      <c r="A105" s="131" t="s">
        <v>31</v>
      </c>
      <c r="B105" s="131"/>
      <c r="C105" s="25"/>
      <c r="D105" s="188">
        <f>+$D$60</f>
        <v>2013</v>
      </c>
      <c r="E105" s="77"/>
      <c r="F105" s="78">
        <f>+$F$60</f>
        <v>2012</v>
      </c>
      <c r="G105" s="79"/>
      <c r="H105" s="78">
        <f>+$F$60</f>
        <v>2012</v>
      </c>
      <c r="I105" s="77"/>
      <c r="J105" s="77"/>
      <c r="K105" s="77"/>
      <c r="L105" s="77"/>
      <c r="M105" s="77"/>
      <c r="N105" s="77"/>
      <c r="O105" s="77"/>
      <c r="Q105" s="108"/>
      <c r="R105" s="5"/>
      <c r="T105" s="25"/>
    </row>
    <row r="106" spans="1:25" s="14" customFormat="1" ht="12.75" customHeight="1" x14ac:dyDescent="0.2">
      <c r="A106" s="132"/>
      <c r="B106" s="132"/>
      <c r="D106" s="81" t="s">
        <v>32</v>
      </c>
      <c r="E106" s="81"/>
      <c r="F106" s="81"/>
      <c r="G106" s="81"/>
      <c r="H106" s="81"/>
      <c r="I106" s="82"/>
      <c r="J106" s="82"/>
      <c r="K106" s="82"/>
      <c r="L106" s="82"/>
      <c r="M106" s="82"/>
      <c r="N106" s="82"/>
      <c r="O106" s="82"/>
      <c r="Q106" s="82"/>
      <c r="R106" s="82"/>
      <c r="S106" s="8"/>
    </row>
    <row r="107" spans="1:25" s="14" customFormat="1" ht="12.75" customHeight="1" x14ac:dyDescent="0.2">
      <c r="A107" s="25"/>
      <c r="B107" s="25" t="s">
        <v>86</v>
      </c>
      <c r="C107" s="6"/>
      <c r="D107" s="195">
        <v>11.2</v>
      </c>
      <c r="E107" s="10"/>
      <c r="F107" s="10">
        <v>10.7</v>
      </c>
      <c r="G107" s="10"/>
      <c r="H107" s="10">
        <v>57.3</v>
      </c>
      <c r="I107" s="11"/>
      <c r="J107" s="11"/>
      <c r="K107" s="11"/>
      <c r="L107" s="11"/>
      <c r="M107" s="11"/>
      <c r="N107" s="11"/>
      <c r="O107" s="11"/>
      <c r="P107" s="88" t="s">
        <v>87</v>
      </c>
      <c r="Q107" s="108"/>
      <c r="R107" s="7"/>
      <c r="T107" s="25"/>
    </row>
    <row r="108" spans="1:25" s="14" customFormat="1" ht="12.75" customHeight="1" x14ac:dyDescent="0.2">
      <c r="A108" s="25"/>
      <c r="B108" s="25" t="s">
        <v>88</v>
      </c>
      <c r="C108" s="12"/>
      <c r="D108" s="195">
        <v>-2.8</v>
      </c>
      <c r="E108" s="10"/>
      <c r="F108" s="10">
        <v>-3.2</v>
      </c>
      <c r="G108" s="10"/>
      <c r="H108" s="10">
        <v>-19</v>
      </c>
      <c r="I108" s="12"/>
      <c r="J108" s="12"/>
      <c r="K108" s="12"/>
      <c r="L108" s="12"/>
      <c r="M108" s="12"/>
      <c r="N108" s="12"/>
      <c r="O108" s="12"/>
      <c r="P108" s="88" t="s">
        <v>89</v>
      </c>
      <c r="Q108" s="108"/>
      <c r="R108" s="6"/>
      <c r="T108" s="25"/>
    </row>
    <row r="109" spans="1:25" s="14" customFormat="1" ht="12.75" customHeight="1" x14ac:dyDescent="0.2">
      <c r="A109" s="103"/>
      <c r="B109" s="103" t="s">
        <v>90</v>
      </c>
      <c r="D109" s="197">
        <f>SUM(D107:D108)</f>
        <v>8.3999999999999986</v>
      </c>
      <c r="E109" s="10"/>
      <c r="F109" s="122">
        <f>SUM(F107:F108)</f>
        <v>7.4999999999999991</v>
      </c>
      <c r="G109" s="123"/>
      <c r="H109" s="122">
        <f>SUM(H107:H108)</f>
        <v>38.299999999999997</v>
      </c>
      <c r="I109" s="12"/>
      <c r="J109" s="12"/>
      <c r="K109" s="12"/>
      <c r="L109" s="12"/>
      <c r="M109" s="12"/>
      <c r="N109" s="12"/>
      <c r="O109" s="12"/>
      <c r="Q109" s="108"/>
      <c r="R109" s="8"/>
      <c r="T109" s="25"/>
    </row>
    <row r="110" spans="1:25" s="14" customFormat="1" ht="12.75" customHeight="1" x14ac:dyDescent="0.2">
      <c r="A110" s="41"/>
      <c r="B110" s="41"/>
      <c r="C110" s="76"/>
      <c r="D110" s="7"/>
      <c r="E110" s="11"/>
      <c r="F110" s="7"/>
      <c r="G110" s="7"/>
      <c r="H110" s="7"/>
      <c r="I110" s="110"/>
      <c r="J110" s="110"/>
      <c r="K110" s="110"/>
      <c r="L110" s="110"/>
      <c r="M110" s="110"/>
      <c r="N110" s="110"/>
      <c r="O110" s="110"/>
      <c r="P110" s="110"/>
      <c r="Q110" s="111"/>
      <c r="R110" s="110"/>
      <c r="S110" s="110"/>
      <c r="T110" s="8"/>
    </row>
    <row r="111" spans="1:25" s="14" customFormat="1" ht="12.75" customHeight="1" x14ac:dyDescent="0.2">
      <c r="A111" s="109"/>
      <c r="B111" s="109"/>
      <c r="C111" s="4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11"/>
      <c r="R111" s="7"/>
      <c r="S111" s="7"/>
      <c r="T111" s="7"/>
      <c r="U111" s="7"/>
    </row>
    <row r="112" spans="1:25" s="14" customFormat="1" ht="12.75" customHeight="1" x14ac:dyDescent="0.25">
      <c r="A112" s="133" t="s">
        <v>91</v>
      </c>
      <c r="B112" s="25"/>
      <c r="C112" s="25"/>
      <c r="D112" s="134"/>
      <c r="E112" s="25"/>
      <c r="F112" s="25"/>
      <c r="G112" s="25"/>
      <c r="H112" s="25"/>
      <c r="I112" s="41"/>
      <c r="J112" s="41"/>
      <c r="K112" s="41"/>
      <c r="L112" s="41"/>
      <c r="M112" s="41"/>
      <c r="N112" s="41"/>
      <c r="O112" s="41"/>
      <c r="P112" s="25"/>
      <c r="Q112" s="42"/>
      <c r="R112" s="25"/>
      <c r="S112" s="25"/>
      <c r="T112" s="25"/>
      <c r="U112" s="134"/>
    </row>
    <row r="113" spans="1:20" s="14" customFormat="1" ht="12.75" customHeight="1" thickBot="1" x14ac:dyDescent="0.25">
      <c r="A113" s="58" t="s">
        <v>92</v>
      </c>
      <c r="B113" s="58"/>
      <c r="C113" s="58"/>
      <c r="D113" s="59"/>
      <c r="E113" s="58"/>
      <c r="F113" s="58"/>
      <c r="G113" s="58"/>
      <c r="H113" s="58"/>
      <c r="I113" s="58"/>
      <c r="J113" s="41"/>
      <c r="K113" s="41"/>
      <c r="L113" s="41"/>
      <c r="M113" s="41"/>
      <c r="N113" s="41"/>
      <c r="O113" s="41"/>
      <c r="P113" s="41"/>
      <c r="Q113" s="57"/>
      <c r="R113" s="41"/>
    </row>
    <row r="114" spans="1:20" s="14" customFormat="1" ht="12.75" customHeight="1" x14ac:dyDescent="0.2">
      <c r="A114" s="41"/>
      <c r="B114" s="41"/>
      <c r="C114" s="41"/>
      <c r="D114" s="61" t="s">
        <v>48</v>
      </c>
      <c r="E114" s="61"/>
      <c r="F114" s="61"/>
      <c r="G114" s="62"/>
      <c r="H114" s="63" t="str">
        <f>$H$58</f>
        <v>Year ended</v>
      </c>
      <c r="I114" s="63"/>
      <c r="J114" s="66"/>
      <c r="K114" s="66"/>
      <c r="L114" s="66"/>
      <c r="M114" s="66"/>
      <c r="N114" s="66"/>
      <c r="O114" s="66"/>
      <c r="Q114" s="65"/>
      <c r="R114" s="66"/>
      <c r="S114" s="70"/>
      <c r="T114" s="70"/>
    </row>
    <row r="115" spans="1:20" s="14" customFormat="1" ht="12.75" customHeight="1" x14ac:dyDescent="0.2">
      <c r="A115" s="135" t="s">
        <v>32</v>
      </c>
      <c r="B115" s="25"/>
      <c r="C115" s="25"/>
      <c r="D115" s="69" t="str">
        <f>+$D$59</f>
        <v>March 31,</v>
      </c>
      <c r="E115" s="69"/>
      <c r="F115" s="69"/>
      <c r="G115" s="70"/>
      <c r="H115" s="71" t="s">
        <v>26</v>
      </c>
      <c r="I115" s="71"/>
      <c r="J115" s="73"/>
      <c r="K115" s="73"/>
      <c r="L115" s="73"/>
      <c r="M115" s="73"/>
      <c r="N115" s="73"/>
      <c r="O115" s="73"/>
      <c r="Q115" s="72"/>
      <c r="R115" s="73"/>
      <c r="S115" s="70"/>
      <c r="T115" s="70"/>
    </row>
    <row r="116" spans="1:20" s="14" customFormat="1" ht="12.75" customHeight="1" x14ac:dyDescent="0.2">
      <c r="A116" s="131" t="s">
        <v>31</v>
      </c>
      <c r="B116" s="92"/>
      <c r="C116" s="25"/>
      <c r="D116" s="188">
        <f>+$D$60</f>
        <v>2013</v>
      </c>
      <c r="E116" s="77"/>
      <c r="F116" s="78">
        <f>+$F$60</f>
        <v>2012</v>
      </c>
      <c r="G116" s="79"/>
      <c r="H116" s="78">
        <f>+$F$60</f>
        <v>2012</v>
      </c>
      <c r="I116" s="77"/>
      <c r="J116" s="77"/>
      <c r="K116" s="77"/>
      <c r="L116" s="77"/>
      <c r="M116" s="77"/>
      <c r="N116" s="77"/>
      <c r="O116" s="77"/>
      <c r="Q116" s="112"/>
      <c r="R116" s="5"/>
    </row>
    <row r="117" spans="1:20" s="14" customFormat="1" ht="12.75" customHeight="1" x14ac:dyDescent="0.2">
      <c r="A117" s="132"/>
      <c r="B117" s="41"/>
      <c r="C117" s="25"/>
      <c r="D117" s="81" t="s">
        <v>32</v>
      </c>
      <c r="E117" s="81"/>
      <c r="F117" s="81"/>
      <c r="G117" s="81"/>
      <c r="H117" s="81"/>
      <c r="I117" s="136"/>
      <c r="J117" s="136"/>
      <c r="K117" s="136"/>
      <c r="L117" s="136"/>
      <c r="M117" s="136"/>
      <c r="N117" s="136"/>
      <c r="O117" s="136"/>
      <c r="Q117" s="136"/>
      <c r="R117" s="136"/>
    </row>
    <row r="118" spans="1:20" s="14" customFormat="1" ht="12.75" customHeight="1" x14ac:dyDescent="0.2">
      <c r="A118" s="25"/>
      <c r="B118" s="25" t="s">
        <v>93</v>
      </c>
      <c r="C118" s="25"/>
      <c r="D118" s="195">
        <v>59.2</v>
      </c>
      <c r="E118" s="10"/>
      <c r="F118" s="10">
        <f>54.5+0.1</f>
        <v>54.6</v>
      </c>
      <c r="G118" s="10"/>
      <c r="H118" s="10">
        <v>222.6</v>
      </c>
      <c r="I118" s="11">
        <v>225515</v>
      </c>
      <c r="J118" s="11"/>
      <c r="K118" s="11"/>
      <c r="L118" s="11"/>
      <c r="M118" s="11"/>
      <c r="N118" s="11"/>
      <c r="O118" s="11"/>
      <c r="P118" s="88" t="s">
        <v>94</v>
      </c>
      <c r="Q118" s="19"/>
      <c r="R118" s="7"/>
    </row>
    <row r="119" spans="1:20" s="14" customFormat="1" ht="12.75" customHeight="1" x14ac:dyDescent="0.2">
      <c r="A119" s="25"/>
      <c r="B119" s="25" t="s">
        <v>95</v>
      </c>
      <c r="C119" s="25"/>
      <c r="D119" s="195">
        <v>-21.7</v>
      </c>
      <c r="E119" s="10"/>
      <c r="F119" s="10">
        <v>-16.899999999999999</v>
      </c>
      <c r="G119" s="10"/>
      <c r="H119" s="10">
        <v>-82.9</v>
      </c>
      <c r="I119" s="12">
        <v>-82881</v>
      </c>
      <c r="J119" s="12"/>
      <c r="K119" s="12"/>
      <c r="L119" s="12"/>
      <c r="M119" s="12"/>
      <c r="N119" s="12"/>
      <c r="O119" s="12"/>
      <c r="P119" s="88" t="s">
        <v>96</v>
      </c>
      <c r="Q119" s="19"/>
      <c r="R119" s="6"/>
    </row>
    <row r="120" spans="1:20" s="14" customFormat="1" ht="12.75" customHeight="1" x14ac:dyDescent="0.2">
      <c r="A120" s="25"/>
      <c r="B120" s="25" t="s">
        <v>97</v>
      </c>
      <c r="C120" s="25"/>
      <c r="D120" s="195">
        <f>-D81</f>
        <v>68.2</v>
      </c>
      <c r="E120" s="10"/>
      <c r="F120" s="10">
        <v>72.8</v>
      </c>
      <c r="G120" s="10"/>
      <c r="H120" s="10">
        <f>-H81</f>
        <v>344.6</v>
      </c>
      <c r="I120" s="12"/>
      <c r="J120" s="12"/>
      <c r="K120" s="12"/>
      <c r="L120" s="12"/>
      <c r="M120" s="12"/>
      <c r="N120" s="12"/>
      <c r="O120" s="12"/>
      <c r="P120" s="137" t="s">
        <v>98</v>
      </c>
      <c r="Q120" s="19"/>
      <c r="R120" s="6"/>
    </row>
    <row r="121" spans="1:20" s="14" customFormat="1" ht="12.75" customHeight="1" x14ac:dyDescent="0.2">
      <c r="A121" s="103"/>
      <c r="B121" s="103" t="s">
        <v>90</v>
      </c>
      <c r="C121" s="25"/>
      <c r="D121" s="197">
        <f>SUM(D118:D120)</f>
        <v>105.7</v>
      </c>
      <c r="E121" s="10"/>
      <c r="F121" s="122">
        <f>SUM(F118:F120)</f>
        <v>110.5</v>
      </c>
      <c r="G121" s="123"/>
      <c r="H121" s="122">
        <f>SUM(H118:H120)</f>
        <v>484.3</v>
      </c>
      <c r="I121" s="12"/>
      <c r="K121" s="19"/>
      <c r="L121" s="8"/>
    </row>
    <row r="122" spans="1:20" s="14" customFormat="1" ht="12.75" customHeight="1" x14ac:dyDescent="0.2">
      <c r="A122" s="25"/>
      <c r="B122" s="25"/>
      <c r="C122" s="25"/>
      <c r="D122" s="12"/>
      <c r="E122" s="12"/>
      <c r="F122" s="12"/>
      <c r="G122" s="12"/>
      <c r="H122" s="12"/>
      <c r="I122" s="6"/>
      <c r="J122" s="12"/>
      <c r="K122" s="138"/>
      <c r="L122" s="12"/>
      <c r="M122" s="12"/>
      <c r="N122" s="12"/>
      <c r="O122" s="12"/>
    </row>
    <row r="123" spans="1:20" s="14" customFormat="1" ht="12.75" customHeight="1" x14ac:dyDescent="0.2">
      <c r="A123" s="139" t="s">
        <v>99</v>
      </c>
      <c r="B123" s="25"/>
      <c r="C123" s="25"/>
      <c r="D123" s="12"/>
      <c r="E123" s="12"/>
      <c r="F123" s="12"/>
      <c r="G123" s="12"/>
      <c r="H123" s="12"/>
      <c r="I123" s="6"/>
      <c r="J123" s="12"/>
      <c r="K123" s="138"/>
      <c r="L123" s="12"/>
      <c r="M123" s="12"/>
      <c r="N123" s="12"/>
    </row>
    <row r="124" spans="1:20" s="14" customFormat="1" ht="12.75" customHeight="1" x14ac:dyDescent="0.2">
      <c r="A124" s="139" t="s">
        <v>100</v>
      </c>
      <c r="B124" s="25"/>
      <c r="C124" s="25"/>
      <c r="D124" s="12"/>
      <c r="E124" s="12"/>
      <c r="F124" s="12"/>
      <c r="G124" s="12"/>
      <c r="H124" s="12"/>
      <c r="I124" s="6"/>
      <c r="J124" s="12"/>
      <c r="K124" s="138"/>
      <c r="L124" s="12"/>
      <c r="M124" s="12"/>
      <c r="N124" s="12"/>
    </row>
    <row r="125" spans="1:20" s="14" customFormat="1" ht="12.75" customHeight="1" x14ac:dyDescent="0.2">
      <c r="A125" s="139" t="s">
        <v>101</v>
      </c>
      <c r="B125" s="25"/>
      <c r="C125" s="25"/>
      <c r="D125" s="12"/>
      <c r="E125" s="12"/>
      <c r="F125" s="140"/>
      <c r="G125" s="140"/>
      <c r="H125" s="140"/>
      <c r="I125" s="141"/>
      <c r="J125" s="140"/>
      <c r="K125" s="138"/>
      <c r="L125" s="12"/>
      <c r="M125" s="12"/>
      <c r="N125" s="12"/>
    </row>
    <row r="126" spans="1:20" s="14" customFormat="1" ht="12.75" customHeight="1" x14ac:dyDescent="0.2">
      <c r="A126" s="139" t="s">
        <v>102</v>
      </c>
      <c r="B126" s="25"/>
      <c r="C126" s="25"/>
      <c r="D126" s="12"/>
      <c r="E126" s="12"/>
      <c r="F126" s="12"/>
      <c r="G126" s="12"/>
      <c r="H126" s="12"/>
      <c r="I126" s="6"/>
      <c r="J126" s="12"/>
      <c r="K126" s="138"/>
      <c r="L126" s="12"/>
      <c r="M126" s="12"/>
      <c r="N126" s="12"/>
    </row>
    <row r="127" spans="1:20" s="14" customFormat="1" ht="12.75" customHeight="1" x14ac:dyDescent="0.2">
      <c r="A127" s="139"/>
      <c r="B127" s="25"/>
      <c r="C127" s="25"/>
      <c r="D127" s="12"/>
      <c r="E127" s="12"/>
      <c r="F127" s="12"/>
      <c r="G127" s="12"/>
      <c r="H127" s="12"/>
      <c r="I127" s="6"/>
      <c r="J127" s="12"/>
      <c r="K127" s="138"/>
      <c r="L127" s="12"/>
      <c r="M127" s="12"/>
      <c r="N127" s="12"/>
    </row>
    <row r="128" spans="1:20" s="14" customFormat="1" ht="12.75" customHeight="1" x14ac:dyDescent="0.2">
      <c r="A128" s="139" t="s">
        <v>103</v>
      </c>
      <c r="B128" s="25"/>
      <c r="C128" s="25"/>
      <c r="D128" s="12"/>
      <c r="E128" s="12"/>
      <c r="F128" s="12"/>
      <c r="G128" s="12"/>
      <c r="H128" s="12"/>
      <c r="I128" s="6"/>
      <c r="J128" s="12"/>
      <c r="K128" s="138"/>
      <c r="L128" s="12"/>
      <c r="M128" s="12"/>
      <c r="N128" s="12"/>
    </row>
    <row r="129" spans="1:21" s="14" customFormat="1" ht="12.75" customHeight="1" x14ac:dyDescent="0.2">
      <c r="A129" s="139" t="s">
        <v>104</v>
      </c>
      <c r="B129" s="25"/>
      <c r="C129" s="25"/>
      <c r="D129" s="12"/>
      <c r="E129" s="12"/>
      <c r="F129" s="12"/>
      <c r="G129" s="12"/>
      <c r="H129" s="12"/>
      <c r="I129" s="6"/>
      <c r="J129" s="12"/>
      <c r="K129" s="138"/>
      <c r="L129" s="12"/>
      <c r="M129" s="12"/>
      <c r="N129" s="12"/>
    </row>
    <row r="130" spans="1:21" s="14" customFormat="1" ht="12.75" customHeight="1" x14ac:dyDescent="0.2">
      <c r="A130" s="139" t="s">
        <v>105</v>
      </c>
      <c r="B130" s="25"/>
      <c r="C130" s="25"/>
      <c r="D130" s="12"/>
      <c r="E130" s="12"/>
      <c r="F130" s="12"/>
      <c r="G130" s="12"/>
      <c r="H130" s="12"/>
      <c r="I130" s="6"/>
      <c r="J130" s="12"/>
      <c r="K130" s="138"/>
      <c r="L130" s="12"/>
      <c r="M130" s="12"/>
      <c r="N130" s="12"/>
    </row>
    <row r="131" spans="1:21" s="14" customFormat="1" ht="12.75" customHeight="1" x14ac:dyDescent="0.2">
      <c r="A131" s="139" t="s">
        <v>106</v>
      </c>
      <c r="B131" s="25"/>
      <c r="C131" s="25"/>
      <c r="D131" s="12"/>
      <c r="E131" s="12"/>
      <c r="F131" s="12"/>
      <c r="G131" s="12"/>
      <c r="H131" s="12"/>
      <c r="I131" s="6"/>
      <c r="J131" s="12"/>
      <c r="K131" s="138"/>
      <c r="L131" s="12"/>
      <c r="M131" s="12"/>
      <c r="N131" s="12"/>
    </row>
    <row r="132" spans="1:21" s="14" customFormat="1" ht="12.75" customHeight="1" x14ac:dyDescent="0.2">
      <c r="A132" s="139" t="s">
        <v>107</v>
      </c>
      <c r="B132" s="25"/>
      <c r="C132" s="25"/>
      <c r="D132" s="12"/>
      <c r="E132" s="12"/>
      <c r="F132" s="12"/>
      <c r="G132" s="12"/>
      <c r="H132" s="12"/>
      <c r="I132" s="6"/>
      <c r="J132" s="12"/>
      <c r="K132" s="138"/>
      <c r="L132" s="12"/>
      <c r="M132" s="12"/>
      <c r="N132" s="12"/>
    </row>
    <row r="133" spans="1:21" s="14" customFormat="1" ht="12.75" customHeight="1" x14ac:dyDescent="0.2">
      <c r="A133" s="139"/>
      <c r="B133" s="25"/>
      <c r="C133" s="25"/>
      <c r="D133" s="12"/>
      <c r="E133" s="12"/>
      <c r="F133" s="12"/>
      <c r="G133" s="12"/>
      <c r="H133" s="12"/>
      <c r="I133" s="6"/>
      <c r="J133" s="12"/>
      <c r="K133" s="138"/>
      <c r="L133" s="12"/>
      <c r="M133" s="12"/>
      <c r="N133" s="12"/>
    </row>
    <row r="134" spans="1:21" s="14" customFormat="1" ht="12.75" customHeight="1" x14ac:dyDescent="0.25">
      <c r="A134" s="133" t="s">
        <v>108</v>
      </c>
      <c r="B134" s="25"/>
      <c r="C134" s="25"/>
      <c r="D134" s="142"/>
      <c r="E134" s="12"/>
      <c r="F134" s="12"/>
      <c r="G134" s="12"/>
      <c r="H134" s="12"/>
      <c r="I134" s="6"/>
      <c r="J134" s="6"/>
      <c r="K134" s="6"/>
      <c r="L134" s="6"/>
      <c r="M134" s="12"/>
      <c r="N134" s="12"/>
    </row>
    <row r="135" spans="1:21" s="14" customFormat="1" ht="12.75" customHeight="1" thickBot="1" x14ac:dyDescent="0.25">
      <c r="A135" s="58" t="s">
        <v>109</v>
      </c>
      <c r="B135" s="58"/>
      <c r="C135" s="58"/>
      <c r="D135" s="143"/>
      <c r="E135" s="143"/>
      <c r="F135" s="143"/>
      <c r="G135" s="143"/>
      <c r="H135" s="143"/>
      <c r="I135" s="143"/>
      <c r="J135" s="6"/>
      <c r="K135" s="6"/>
      <c r="L135" s="6"/>
      <c r="M135" s="12"/>
      <c r="N135" s="12"/>
    </row>
    <row r="136" spans="1:21" s="14" customFormat="1" ht="12.75" customHeight="1" x14ac:dyDescent="0.2">
      <c r="A136" s="25"/>
      <c r="B136" s="25"/>
      <c r="C136" s="25"/>
      <c r="D136" s="61" t="s">
        <v>48</v>
      </c>
      <c r="E136" s="61"/>
      <c r="F136" s="61"/>
      <c r="G136" s="62"/>
      <c r="H136" s="66" t="s">
        <v>110</v>
      </c>
      <c r="I136" s="66"/>
      <c r="J136" s="66"/>
      <c r="K136" s="6"/>
      <c r="M136" s="12"/>
      <c r="N136" s="12"/>
    </row>
    <row r="137" spans="1:21" s="14" customFormat="1" ht="12.75" customHeight="1" x14ac:dyDescent="0.2">
      <c r="A137" s="135" t="s">
        <v>32</v>
      </c>
      <c r="B137" s="25"/>
      <c r="C137" s="25"/>
      <c r="D137" s="69" t="s">
        <v>111</v>
      </c>
      <c r="E137" s="69"/>
      <c r="F137" s="69"/>
      <c r="G137" s="70"/>
      <c r="H137" s="71" t="s">
        <v>26</v>
      </c>
      <c r="I137" s="71"/>
      <c r="J137" s="73"/>
      <c r="K137" s="6"/>
      <c r="M137" s="12"/>
      <c r="N137" s="12"/>
    </row>
    <row r="138" spans="1:21" s="14" customFormat="1" ht="12.75" customHeight="1" x14ac:dyDescent="0.2">
      <c r="A138" s="131" t="s">
        <v>31</v>
      </c>
      <c r="B138" s="92"/>
      <c r="C138" s="25"/>
      <c r="D138" s="188">
        <v>2013</v>
      </c>
      <c r="E138" s="77"/>
      <c r="F138" s="78">
        <v>2012</v>
      </c>
      <c r="G138" s="79"/>
      <c r="H138" s="9">
        <v>2012</v>
      </c>
      <c r="I138" s="79"/>
      <c r="J138" s="79"/>
      <c r="K138" s="5"/>
      <c r="M138" s="12"/>
      <c r="N138" s="12"/>
    </row>
    <row r="139" spans="1:21" s="14" customFormat="1" ht="12.75" customHeight="1" x14ac:dyDescent="0.2">
      <c r="A139" s="132"/>
      <c r="B139" s="41"/>
      <c r="C139" s="25"/>
      <c r="D139" s="81" t="s">
        <v>32</v>
      </c>
      <c r="E139" s="81"/>
      <c r="F139" s="81"/>
      <c r="G139" s="81"/>
      <c r="H139" s="81"/>
      <c r="I139" s="79"/>
      <c r="J139" s="79"/>
      <c r="K139" s="5"/>
      <c r="M139" s="12"/>
      <c r="N139" s="12"/>
    </row>
    <row r="140" spans="1:21" s="14" customFormat="1" ht="12.75" customHeight="1" x14ac:dyDescent="0.2">
      <c r="A140" s="25"/>
      <c r="B140" s="25" t="s">
        <v>112</v>
      </c>
      <c r="C140" s="25"/>
      <c r="D140" s="195">
        <f>-13.8+0.1</f>
        <v>-13.700000000000001</v>
      </c>
      <c r="E140" s="10"/>
      <c r="F140" s="10">
        <v>-15</v>
      </c>
      <c r="G140" s="10"/>
      <c r="H140" s="10">
        <v>-51.4</v>
      </c>
      <c r="I140" s="7"/>
      <c r="J140" s="7"/>
      <c r="K140" s="7"/>
      <c r="L140" s="7"/>
      <c r="M140" s="7"/>
      <c r="N140" s="7"/>
      <c r="O140" s="7"/>
      <c r="P140" s="144" t="s">
        <v>113</v>
      </c>
      <c r="S140" s="145"/>
      <c r="T140" s="145"/>
      <c r="U140" s="146"/>
    </row>
    <row r="141" spans="1:21" s="14" customFormat="1" ht="12.75" customHeight="1" x14ac:dyDescent="0.2">
      <c r="A141" s="25"/>
      <c r="B141" s="25" t="s">
        <v>114</v>
      </c>
      <c r="C141" s="25"/>
      <c r="D141" s="193">
        <v>1.9</v>
      </c>
      <c r="E141" s="10"/>
      <c r="F141" s="10">
        <v>1.4</v>
      </c>
      <c r="G141" s="10"/>
      <c r="H141" s="10">
        <v>5.6</v>
      </c>
      <c r="I141" s="6"/>
      <c r="J141" s="6"/>
      <c r="K141" s="6"/>
      <c r="L141" s="6"/>
      <c r="M141" s="6"/>
      <c r="N141" s="6"/>
      <c r="O141" s="6"/>
      <c r="P141" s="147" t="s">
        <v>115</v>
      </c>
      <c r="S141" s="145"/>
      <c r="T141" s="145"/>
      <c r="U141" s="146"/>
    </row>
    <row r="142" spans="1:21" s="14" customFormat="1" ht="12.75" customHeight="1" x14ac:dyDescent="0.2">
      <c r="A142" s="25"/>
      <c r="B142" s="25" t="s">
        <v>116</v>
      </c>
      <c r="C142" s="25"/>
      <c r="D142" s="193">
        <v>3.8</v>
      </c>
      <c r="E142" s="10"/>
      <c r="F142" s="10">
        <v>0.9</v>
      </c>
      <c r="G142" s="10"/>
      <c r="H142" s="10">
        <v>8</v>
      </c>
      <c r="I142" s="6"/>
      <c r="J142" s="6"/>
      <c r="K142" s="6"/>
      <c r="L142" s="6"/>
      <c r="M142" s="6"/>
      <c r="N142" s="6"/>
      <c r="O142" s="6"/>
      <c r="P142" s="147" t="s">
        <v>117</v>
      </c>
      <c r="S142" s="145"/>
      <c r="T142" s="145"/>
      <c r="U142" s="146"/>
    </row>
    <row r="143" spans="1:21" s="14" customFormat="1" ht="12.75" customHeight="1" x14ac:dyDescent="0.2">
      <c r="A143" s="25"/>
      <c r="B143" s="25" t="s">
        <v>118</v>
      </c>
      <c r="D143" s="193">
        <v>0.3</v>
      </c>
      <c r="E143" s="148"/>
      <c r="F143" s="10">
        <v>1.4</v>
      </c>
      <c r="G143" s="10"/>
      <c r="H143" s="10">
        <v>3.6</v>
      </c>
      <c r="I143" s="149"/>
      <c r="J143" s="149"/>
      <c r="K143" s="149"/>
      <c r="L143" s="149"/>
      <c r="M143" s="149"/>
      <c r="N143" s="149"/>
      <c r="O143" s="149"/>
      <c r="P143" s="147" t="s">
        <v>119</v>
      </c>
      <c r="Q143" s="150"/>
      <c r="S143" s="145"/>
      <c r="T143" s="145"/>
      <c r="U143" s="146"/>
    </row>
    <row r="144" spans="1:21" s="14" customFormat="1" ht="12.75" customHeight="1" x14ac:dyDescent="0.2">
      <c r="A144" s="25"/>
      <c r="B144" s="46" t="s">
        <v>120</v>
      </c>
      <c r="D144" s="193">
        <v>-1.5</v>
      </c>
      <c r="E144" s="10"/>
      <c r="F144" s="10">
        <v>-1.5</v>
      </c>
      <c r="G144" s="10"/>
      <c r="H144" s="10">
        <v>-4.2</v>
      </c>
      <c r="I144" s="150"/>
      <c r="J144" s="150"/>
      <c r="K144" s="150"/>
      <c r="L144" s="150"/>
      <c r="M144" s="150"/>
      <c r="N144" s="150"/>
      <c r="O144" s="150"/>
      <c r="P144" s="144" t="s">
        <v>121</v>
      </c>
      <c r="Q144" s="150"/>
      <c r="S144" s="145"/>
      <c r="T144" s="145"/>
      <c r="U144" s="146"/>
    </row>
    <row r="145" spans="1:21" s="14" customFormat="1" ht="12.75" customHeight="1" x14ac:dyDescent="0.2">
      <c r="A145" s="25"/>
      <c r="B145" s="25" t="s">
        <v>122</v>
      </c>
      <c r="D145" s="193">
        <v>0</v>
      </c>
      <c r="E145" s="10"/>
      <c r="F145" s="10">
        <v>0.5</v>
      </c>
      <c r="G145" s="10"/>
      <c r="H145" s="10">
        <v>1.5</v>
      </c>
      <c r="I145" s="41"/>
      <c r="J145" s="41"/>
      <c r="K145" s="41"/>
      <c r="L145" s="41"/>
      <c r="M145" s="41"/>
      <c r="N145" s="41"/>
      <c r="O145" s="41"/>
      <c r="P145" s="144" t="s">
        <v>123</v>
      </c>
      <c r="Q145" s="4"/>
      <c r="S145" s="145"/>
      <c r="T145" s="145"/>
      <c r="U145" s="146"/>
    </row>
    <row r="146" spans="1:21" s="14" customFormat="1" ht="12.75" customHeight="1" x14ac:dyDescent="0.2">
      <c r="A146" s="25"/>
      <c r="B146" s="25" t="s">
        <v>124</v>
      </c>
      <c r="D146" s="193">
        <v>0</v>
      </c>
      <c r="E146" s="10"/>
      <c r="F146" s="10">
        <v>0</v>
      </c>
      <c r="G146" s="10"/>
      <c r="H146" s="10">
        <v>0</v>
      </c>
      <c r="I146" s="41"/>
      <c r="J146" s="41"/>
      <c r="K146" s="41"/>
      <c r="L146" s="41"/>
      <c r="M146" s="41"/>
      <c r="N146" s="41"/>
      <c r="O146" s="41"/>
      <c r="P146" s="151"/>
      <c r="Q146" s="4"/>
      <c r="S146" s="145"/>
      <c r="T146" s="145"/>
      <c r="U146" s="146"/>
    </row>
    <row r="147" spans="1:21" s="14" customFormat="1" ht="12.75" customHeight="1" x14ac:dyDescent="0.2">
      <c r="A147" s="25"/>
      <c r="B147" s="46" t="s">
        <v>125</v>
      </c>
      <c r="D147" s="193">
        <v>-0.8</v>
      </c>
      <c r="E147" s="10"/>
      <c r="F147" s="10">
        <v>0</v>
      </c>
      <c r="G147" s="10"/>
      <c r="H147" s="10">
        <v>-0.6</v>
      </c>
      <c r="I147" s="150"/>
      <c r="J147" s="150"/>
      <c r="K147" s="150"/>
      <c r="L147" s="150"/>
      <c r="M147" s="150"/>
      <c r="N147" s="150"/>
      <c r="O147" s="150"/>
      <c r="P147" s="147" t="s">
        <v>126</v>
      </c>
      <c r="Q147" s="150"/>
      <c r="S147" s="145"/>
      <c r="T147" s="145"/>
      <c r="U147" s="146"/>
    </row>
    <row r="148" spans="1:21" s="14" customFormat="1" ht="12.75" customHeight="1" x14ac:dyDescent="0.2">
      <c r="A148" s="25"/>
      <c r="B148" s="46" t="s">
        <v>127</v>
      </c>
      <c r="D148" s="193">
        <v>0</v>
      </c>
      <c r="E148" s="10"/>
      <c r="F148" s="10">
        <v>-7.5</v>
      </c>
      <c r="G148" s="10"/>
      <c r="H148" s="10">
        <v>-7.5</v>
      </c>
      <c r="I148" s="150"/>
      <c r="J148" s="150"/>
      <c r="K148" s="150"/>
      <c r="L148" s="150"/>
      <c r="M148" s="150"/>
      <c r="N148" s="150"/>
      <c r="O148" s="150"/>
      <c r="P148" s="152" t="s">
        <v>128</v>
      </c>
      <c r="Q148" s="150"/>
      <c r="S148" s="145"/>
      <c r="T148" s="145"/>
      <c r="U148" s="146"/>
    </row>
    <row r="149" spans="1:21" s="14" customFormat="1" ht="12.75" customHeight="1" x14ac:dyDescent="0.2">
      <c r="A149" s="25"/>
      <c r="B149" s="46" t="s">
        <v>129</v>
      </c>
      <c r="D149" s="193">
        <v>0</v>
      </c>
      <c r="E149" s="10"/>
      <c r="F149" s="10">
        <v>0.3</v>
      </c>
      <c r="G149" s="10"/>
      <c r="H149" s="10">
        <v>-6.7</v>
      </c>
      <c r="I149" s="41"/>
      <c r="J149" s="41"/>
      <c r="K149" s="41"/>
      <c r="L149" s="41"/>
      <c r="M149" s="41"/>
      <c r="N149" s="41"/>
      <c r="O149" s="41"/>
      <c r="P149" s="152" t="s">
        <v>130</v>
      </c>
      <c r="Q149" s="4"/>
      <c r="S149" s="145"/>
      <c r="T149" s="145"/>
      <c r="U149" s="146"/>
    </row>
    <row r="150" spans="1:21" s="14" customFormat="1" ht="12.75" customHeight="1" x14ac:dyDescent="0.2">
      <c r="A150" s="25"/>
      <c r="B150" s="46" t="s">
        <v>131</v>
      </c>
      <c r="D150" s="193">
        <v>2.4</v>
      </c>
      <c r="E150" s="10"/>
      <c r="F150" s="10">
        <v>1</v>
      </c>
      <c r="G150" s="10"/>
      <c r="H150" s="10">
        <v>-7.3</v>
      </c>
      <c r="I150" s="150"/>
      <c r="J150" s="150"/>
      <c r="K150" s="150"/>
      <c r="L150" s="150"/>
      <c r="M150" s="150"/>
      <c r="N150" s="150"/>
      <c r="O150" s="150"/>
      <c r="P150" s="147" t="s">
        <v>132</v>
      </c>
      <c r="Q150" s="150"/>
      <c r="S150" s="145"/>
      <c r="T150" s="145"/>
      <c r="U150" s="146"/>
    </row>
    <row r="151" spans="1:21" s="14" customFormat="1" ht="12.75" customHeight="1" x14ac:dyDescent="0.2">
      <c r="A151" s="25"/>
      <c r="B151" s="25" t="s">
        <v>133</v>
      </c>
      <c r="C151" s="25"/>
      <c r="D151" s="193">
        <v>-1.3</v>
      </c>
      <c r="E151" s="10"/>
      <c r="F151" s="10">
        <v>-1.1000000000000001</v>
      </c>
      <c r="G151" s="10"/>
      <c r="H151" s="10">
        <v>-6.3</v>
      </c>
      <c r="I151" s="6"/>
      <c r="J151" s="6"/>
      <c r="K151" s="6"/>
      <c r="L151" s="6"/>
      <c r="M151" s="6"/>
      <c r="N151" s="6"/>
      <c r="O151" s="6"/>
      <c r="P151" s="147" t="s">
        <v>134</v>
      </c>
      <c r="S151" s="145"/>
      <c r="T151" s="145"/>
      <c r="U151" s="146"/>
    </row>
    <row r="152" spans="1:21" s="14" customFormat="1" ht="12.75" customHeight="1" x14ac:dyDescent="0.2">
      <c r="A152" s="25"/>
      <c r="B152" s="103" t="s">
        <v>90</v>
      </c>
      <c r="C152" s="25"/>
      <c r="D152" s="197">
        <f>SUM(D140:D151)</f>
        <v>-8.9</v>
      </c>
      <c r="E152" s="10"/>
      <c r="F152" s="122">
        <f>SUM(F140:F151)</f>
        <v>-19.599999999999998</v>
      </c>
      <c r="G152" s="123"/>
      <c r="H152" s="122">
        <f>SUM(H140:H151)</f>
        <v>-65.3</v>
      </c>
      <c r="I152" s="6"/>
      <c r="J152" s="6"/>
      <c r="K152" s="6"/>
      <c r="L152" s="6"/>
      <c r="M152" s="6"/>
      <c r="N152" s="6"/>
      <c r="O152" s="6"/>
      <c r="P152" s="108"/>
      <c r="S152" s="12"/>
      <c r="T152" s="12"/>
    </row>
    <row r="153" spans="1:21" s="14" customFormat="1" ht="12.75" customHeight="1" x14ac:dyDescent="0.2">
      <c r="A153" s="139"/>
      <c r="B153" s="25"/>
      <c r="C153" s="25"/>
      <c r="D153" s="12"/>
      <c r="E153" s="12"/>
      <c r="F153" s="12"/>
      <c r="G153" s="12"/>
      <c r="H153" s="12"/>
      <c r="I153" s="6"/>
      <c r="J153" s="6"/>
      <c r="K153" s="6"/>
      <c r="L153" s="6"/>
      <c r="M153" s="6"/>
      <c r="N153" s="6"/>
      <c r="O153" s="6"/>
      <c r="P153" s="12"/>
      <c r="Q153" s="138"/>
      <c r="R153" s="12"/>
      <c r="S153" s="12"/>
      <c r="T153" s="12"/>
    </row>
    <row r="154" spans="1:21" s="14" customFormat="1" ht="12.75" customHeight="1" x14ac:dyDescent="0.2">
      <c r="A154" s="41"/>
      <c r="B154" s="41"/>
      <c r="C154" s="25"/>
      <c r="D154" s="110"/>
      <c r="E154" s="1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8"/>
      <c r="R154" s="8"/>
      <c r="S154" s="8"/>
    </row>
    <row r="155" spans="1:21" s="14" customFormat="1" ht="12.75" customHeight="1" x14ac:dyDescent="0.25">
      <c r="A155" s="133" t="s">
        <v>135</v>
      </c>
      <c r="B155" s="25"/>
      <c r="C155" s="76"/>
      <c r="D155" s="142" t="s">
        <v>32</v>
      </c>
      <c r="E155" s="153"/>
      <c r="F155" s="142" t="s">
        <v>32</v>
      </c>
      <c r="G155" s="142"/>
      <c r="H155" s="142"/>
      <c r="I155" s="154"/>
      <c r="J155" s="154"/>
      <c r="K155" s="154"/>
      <c r="L155" s="154"/>
      <c r="M155" s="154"/>
      <c r="N155" s="154"/>
      <c r="O155" s="154"/>
      <c r="P155" s="12"/>
      <c r="Q155" s="138"/>
      <c r="R155" s="12"/>
      <c r="S155" s="12"/>
    </row>
    <row r="156" spans="1:21" s="14" customFormat="1" ht="12.75" customHeight="1" thickBot="1" x14ac:dyDescent="0.25">
      <c r="A156" s="58" t="s">
        <v>136</v>
      </c>
      <c r="B156" s="58"/>
      <c r="C156" s="58"/>
      <c r="D156" s="143"/>
      <c r="E156" s="143"/>
      <c r="F156" s="143"/>
      <c r="G156" s="143"/>
      <c r="H156" s="143"/>
      <c r="I156" s="143"/>
      <c r="J156" s="6"/>
      <c r="K156" s="6"/>
      <c r="L156" s="6"/>
      <c r="M156" s="6"/>
      <c r="N156" s="6"/>
      <c r="O156" s="6"/>
      <c r="P156" s="6"/>
      <c r="Q156" s="115"/>
      <c r="R156" s="12"/>
      <c r="S156" s="25"/>
    </row>
    <row r="157" spans="1:21" s="14" customFormat="1" ht="12.75" customHeight="1" x14ac:dyDescent="0.2">
      <c r="A157" s="41"/>
      <c r="B157" s="41"/>
      <c r="C157" s="41"/>
      <c r="D157" s="155" t="s">
        <v>48</v>
      </c>
      <c r="E157" s="155"/>
      <c r="F157" s="155"/>
      <c r="G157" s="6"/>
      <c r="H157" s="66" t="s">
        <v>110</v>
      </c>
      <c r="I157" s="6"/>
      <c r="J157" s="6"/>
      <c r="K157" s="6"/>
      <c r="L157" s="6"/>
      <c r="M157" s="6"/>
      <c r="N157" s="6"/>
      <c r="O157" s="6"/>
      <c r="P157" s="6"/>
      <c r="Q157" s="115"/>
      <c r="R157" s="12"/>
      <c r="S157" s="25"/>
    </row>
    <row r="158" spans="1:21" s="14" customFormat="1" ht="12.75" customHeight="1" x14ac:dyDescent="0.2">
      <c r="A158" s="132" t="s">
        <v>32</v>
      </c>
      <c r="B158" s="41"/>
      <c r="C158" s="25"/>
      <c r="D158" s="69" t="str">
        <f>+$D$59</f>
        <v>March 31,</v>
      </c>
      <c r="E158" s="69"/>
      <c r="F158" s="69"/>
      <c r="G158" s="70"/>
      <c r="H158" s="71" t="s">
        <v>26</v>
      </c>
      <c r="I158" s="71"/>
      <c r="J158" s="73"/>
      <c r="K158" s="73"/>
      <c r="L158" s="73"/>
      <c r="M158" s="73"/>
      <c r="N158" s="73"/>
      <c r="O158" s="73"/>
      <c r="P158" s="25"/>
      <c r="Q158" s="42"/>
      <c r="R158" s="25"/>
      <c r="S158" s="12"/>
    </row>
    <row r="159" spans="1:21" s="14" customFormat="1" ht="12.75" customHeight="1" x14ac:dyDescent="0.2">
      <c r="A159" s="131" t="s">
        <v>31</v>
      </c>
      <c r="B159" s="92"/>
      <c r="C159" s="25"/>
      <c r="D159" s="188">
        <f>+$D$60</f>
        <v>2013</v>
      </c>
      <c r="E159" s="77"/>
      <c r="F159" s="78">
        <f>+$F$60</f>
        <v>2012</v>
      </c>
      <c r="G159" s="79"/>
      <c r="H159" s="9">
        <v>2012</v>
      </c>
      <c r="I159" s="41"/>
      <c r="J159" s="41"/>
      <c r="K159" s="41"/>
      <c r="L159" s="41"/>
      <c r="M159" s="41"/>
      <c r="N159" s="41"/>
      <c r="O159" s="41"/>
      <c r="P159" s="25"/>
      <c r="Q159" s="42"/>
      <c r="R159" s="25"/>
      <c r="S159" s="12"/>
    </row>
    <row r="160" spans="1:21" s="14" customFormat="1" ht="12.75" customHeight="1" x14ac:dyDescent="0.2">
      <c r="A160" s="132"/>
      <c r="B160" s="41"/>
      <c r="C160" s="25"/>
      <c r="D160" s="156" t="s">
        <v>32</v>
      </c>
      <c r="E160" s="156"/>
      <c r="F160" s="156"/>
      <c r="G160" s="156"/>
      <c r="H160" s="156"/>
      <c r="I160" s="41"/>
      <c r="J160" s="41"/>
      <c r="K160" s="41"/>
      <c r="L160" s="41"/>
      <c r="M160" s="41"/>
      <c r="N160" s="41"/>
      <c r="O160" s="41"/>
      <c r="P160" s="25"/>
      <c r="Q160" s="42"/>
      <c r="R160" s="25"/>
      <c r="S160" s="12"/>
    </row>
    <row r="161" spans="1:19" s="14" customFormat="1" ht="12.75" customHeight="1" x14ac:dyDescent="0.2">
      <c r="A161" s="41"/>
      <c r="B161" s="43" t="s">
        <v>137</v>
      </c>
      <c r="C161" s="41"/>
      <c r="D161" s="195">
        <v>0</v>
      </c>
      <c r="E161" s="157"/>
      <c r="F161" s="10">
        <v>0.5</v>
      </c>
      <c r="G161" s="6"/>
      <c r="H161" s="10">
        <v>0</v>
      </c>
      <c r="I161" s="41"/>
      <c r="J161" s="41"/>
      <c r="K161" s="41"/>
      <c r="L161" s="41"/>
      <c r="M161" s="41"/>
      <c r="N161" s="41"/>
      <c r="O161" s="41"/>
      <c r="P161" s="158" t="s">
        <v>138</v>
      </c>
      <c r="Q161" s="42"/>
      <c r="S161" s="12"/>
    </row>
    <row r="162" spans="1:19" s="14" customFormat="1" ht="12.75" customHeight="1" x14ac:dyDescent="0.2">
      <c r="A162" s="41"/>
      <c r="B162" s="43" t="s">
        <v>139</v>
      </c>
      <c r="C162" s="41"/>
      <c r="D162" s="193">
        <v>10.4</v>
      </c>
      <c r="E162" s="159"/>
      <c r="F162" s="51">
        <v>23.6</v>
      </c>
      <c r="G162" s="6"/>
      <c r="H162" s="51">
        <v>17</v>
      </c>
      <c r="I162" s="41"/>
      <c r="J162" s="41"/>
      <c r="K162" s="41"/>
      <c r="L162" s="41"/>
      <c r="M162" s="41"/>
      <c r="N162" s="41"/>
      <c r="O162" s="41"/>
      <c r="P162" s="158" t="s">
        <v>138</v>
      </c>
      <c r="Q162" s="42"/>
      <c r="S162" s="6"/>
    </row>
    <row r="163" spans="1:19" s="14" customFormat="1" ht="12.75" customHeight="1" x14ac:dyDescent="0.2">
      <c r="A163" s="41"/>
      <c r="B163" s="43" t="s">
        <v>140</v>
      </c>
      <c r="C163" s="41"/>
      <c r="D163" s="193">
        <v>49.9</v>
      </c>
      <c r="E163" s="159"/>
      <c r="F163" s="51">
        <v>86.1</v>
      </c>
      <c r="G163" s="6"/>
      <c r="H163" s="51">
        <v>54.9</v>
      </c>
      <c r="I163" s="41"/>
      <c r="J163" s="41"/>
      <c r="K163" s="41"/>
      <c r="L163" s="41"/>
      <c r="M163" s="41"/>
      <c r="N163" s="41"/>
      <c r="O163" s="41"/>
      <c r="P163" s="158" t="s">
        <v>138</v>
      </c>
      <c r="Q163" s="42"/>
      <c r="S163" s="6"/>
    </row>
    <row r="164" spans="1:19" s="14" customFormat="1" ht="12.75" customHeight="1" x14ac:dyDescent="0.2">
      <c r="A164" s="41"/>
      <c r="B164" s="43" t="s">
        <v>141</v>
      </c>
      <c r="C164" s="41"/>
      <c r="D164" s="193">
        <v>26.9</v>
      </c>
      <c r="E164" s="159"/>
      <c r="F164" s="51">
        <v>35.700000000000003</v>
      </c>
      <c r="G164" s="6"/>
      <c r="H164" s="51">
        <v>28.5</v>
      </c>
      <c r="I164" s="41"/>
      <c r="J164" s="41"/>
      <c r="K164" s="41"/>
      <c r="L164" s="41"/>
      <c r="M164" s="41"/>
      <c r="N164" s="41"/>
      <c r="O164" s="41"/>
      <c r="P164" s="158" t="s">
        <v>138</v>
      </c>
      <c r="Q164" s="42"/>
      <c r="S164" s="6"/>
    </row>
    <row r="165" spans="1:19" s="14" customFormat="1" ht="12.75" customHeight="1" x14ac:dyDescent="0.2">
      <c r="A165" s="41"/>
      <c r="B165" s="43" t="s">
        <v>142</v>
      </c>
      <c r="C165" s="41"/>
      <c r="D165" s="193">
        <v>44.8</v>
      </c>
      <c r="E165" s="159"/>
      <c r="F165" s="51">
        <v>60.6</v>
      </c>
      <c r="G165" s="6"/>
      <c r="H165" s="51">
        <v>48.3</v>
      </c>
      <c r="I165" s="41"/>
      <c r="J165" s="41"/>
      <c r="K165" s="41"/>
      <c r="L165" s="41"/>
      <c r="M165" s="41"/>
      <c r="N165" s="41"/>
      <c r="O165" s="41"/>
      <c r="P165" s="158" t="s">
        <v>138</v>
      </c>
      <c r="Q165" s="42"/>
      <c r="S165" s="6"/>
    </row>
    <row r="166" spans="1:19" s="14" customFormat="1" ht="12.75" customHeight="1" x14ac:dyDescent="0.2">
      <c r="A166" s="41"/>
      <c r="B166" s="43" t="s">
        <v>143</v>
      </c>
      <c r="C166" s="41"/>
      <c r="D166" s="193">
        <v>57</v>
      </c>
      <c r="E166" s="159"/>
      <c r="F166" s="51">
        <f>14.1+0.1</f>
        <v>14.2</v>
      </c>
      <c r="G166" s="6"/>
      <c r="H166" s="51">
        <f>63.2-0.1</f>
        <v>63.1</v>
      </c>
      <c r="I166" s="41"/>
      <c r="J166" s="41"/>
      <c r="K166" s="41"/>
      <c r="L166" s="41"/>
      <c r="M166" s="41"/>
      <c r="N166" s="41"/>
      <c r="O166" s="41"/>
      <c r="P166" s="158"/>
      <c r="Q166" s="42"/>
      <c r="S166" s="6"/>
    </row>
    <row r="167" spans="1:19" s="14" customFormat="1" ht="12.75" customHeight="1" x14ac:dyDescent="0.2">
      <c r="A167" s="92"/>
      <c r="B167" s="160" t="s">
        <v>144</v>
      </c>
      <c r="C167" s="25"/>
      <c r="D167" s="198">
        <f>16.7+0.1</f>
        <v>16.8</v>
      </c>
      <c r="E167" s="157"/>
      <c r="F167" s="161">
        <v>0</v>
      </c>
      <c r="G167" s="6"/>
      <c r="H167" s="161">
        <v>0</v>
      </c>
      <c r="I167" s="41"/>
      <c r="J167" s="41"/>
      <c r="K167" s="41"/>
      <c r="L167" s="41"/>
      <c r="M167" s="41"/>
      <c r="N167" s="41"/>
      <c r="O167" s="41"/>
      <c r="P167" s="158" t="s">
        <v>138</v>
      </c>
      <c r="Q167" s="42"/>
      <c r="S167" s="12"/>
    </row>
    <row r="168" spans="1:19" s="14" customFormat="1" ht="12.75" customHeight="1" x14ac:dyDescent="0.2">
      <c r="A168" s="25"/>
      <c r="B168" s="25" t="s">
        <v>145</v>
      </c>
      <c r="C168" s="25"/>
      <c r="D168" s="195">
        <f>SUM(D161:D167)</f>
        <v>205.8</v>
      </c>
      <c r="E168" s="157"/>
      <c r="F168" s="10">
        <f>SUM(F161:F167)</f>
        <v>220.69999999999996</v>
      </c>
      <c r="G168" s="12"/>
      <c r="H168" s="10">
        <f>SUM(H161:H167)</f>
        <v>211.79999999999998</v>
      </c>
      <c r="I168" s="41"/>
      <c r="J168" s="41"/>
      <c r="K168" s="41"/>
      <c r="L168" s="41"/>
      <c r="M168" s="41"/>
      <c r="N168" s="41"/>
      <c r="O168" s="41"/>
      <c r="P168" s="115"/>
      <c r="Q168" s="42"/>
      <c r="S168" s="12"/>
    </row>
    <row r="169" spans="1:19" s="14" customFormat="1" ht="12.75" customHeight="1" x14ac:dyDescent="0.2">
      <c r="A169" s="25"/>
      <c r="B169" s="25" t="s">
        <v>146</v>
      </c>
      <c r="C169" s="25"/>
      <c r="D169" s="195">
        <v>204.7</v>
      </c>
      <c r="E169" s="157"/>
      <c r="F169" s="10">
        <v>117.6</v>
      </c>
      <c r="G169" s="12"/>
      <c r="H169" s="10">
        <v>170.5</v>
      </c>
      <c r="I169" s="41"/>
      <c r="J169" s="41"/>
      <c r="K169" s="41"/>
      <c r="L169" s="41"/>
      <c r="M169" s="41"/>
      <c r="N169" s="41"/>
      <c r="O169" s="41"/>
      <c r="P169" s="158" t="s">
        <v>138</v>
      </c>
      <c r="Q169" s="42"/>
      <c r="S169" s="12"/>
    </row>
    <row r="170" spans="1:19" s="14" customFormat="1" ht="12.75" customHeight="1" x14ac:dyDescent="0.2">
      <c r="A170" s="103"/>
      <c r="B170" s="103" t="s">
        <v>147</v>
      </c>
      <c r="C170" s="25"/>
      <c r="D170" s="197">
        <f>SUM(D168:D169)</f>
        <v>410.5</v>
      </c>
      <c r="E170" s="157"/>
      <c r="F170" s="122">
        <f>SUM(F168:F169)</f>
        <v>338.29999999999995</v>
      </c>
      <c r="G170" s="8"/>
      <c r="H170" s="122">
        <f>SUM(H168:H169)</f>
        <v>382.29999999999995</v>
      </c>
      <c r="I170" s="41"/>
      <c r="J170" s="41"/>
      <c r="K170" s="41"/>
      <c r="L170" s="41"/>
      <c r="M170" s="41"/>
      <c r="N170" s="41"/>
      <c r="O170" s="41"/>
      <c r="P170" s="25"/>
      <c r="Q170" s="42"/>
      <c r="R170" s="25"/>
      <c r="S170" s="12"/>
    </row>
    <row r="171" spans="1:19" s="14" customFormat="1" ht="12.75" customHeight="1" x14ac:dyDescent="0.2">
      <c r="A171" s="41"/>
      <c r="B171" s="41"/>
      <c r="C171" s="25"/>
      <c r="D171" s="8"/>
      <c r="E171" s="1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4"/>
      <c r="Q171" s="108"/>
      <c r="R171" s="12"/>
      <c r="S171" s="25"/>
    </row>
    <row r="172" spans="1:19" s="14" customFormat="1" ht="12.75" customHeight="1" x14ac:dyDescent="0.2">
      <c r="A172" s="25"/>
      <c r="B172" s="42"/>
      <c r="C172" s="25"/>
      <c r="D172" s="12"/>
      <c r="E172" s="12"/>
      <c r="F172" s="12"/>
      <c r="G172" s="12"/>
      <c r="H172" s="12"/>
      <c r="I172" s="6"/>
      <c r="J172" s="6"/>
      <c r="K172" s="6"/>
      <c r="L172" s="6"/>
      <c r="M172" s="6"/>
      <c r="N172" s="6"/>
      <c r="O172" s="6"/>
      <c r="P172" s="12"/>
      <c r="Q172" s="138"/>
      <c r="R172" s="12"/>
      <c r="S172" s="12"/>
    </row>
    <row r="173" spans="1:19" s="14" customFormat="1" ht="12.75" customHeight="1" thickBot="1" x14ac:dyDescent="0.25">
      <c r="A173" s="162" t="s">
        <v>148</v>
      </c>
      <c r="B173" s="58"/>
      <c r="C173" s="58"/>
      <c r="D173" s="143"/>
      <c r="E173" s="143"/>
      <c r="F173" s="143"/>
      <c r="G173" s="143"/>
      <c r="H173" s="143"/>
      <c r="I173" s="6"/>
      <c r="J173" s="6"/>
      <c r="K173" s="6"/>
      <c r="L173" s="6"/>
      <c r="M173" s="6"/>
      <c r="N173" s="6"/>
      <c r="O173" s="6"/>
      <c r="P173" s="6"/>
      <c r="Q173" s="19"/>
    </row>
    <row r="174" spans="1:19" s="14" customFormat="1" ht="12.75" customHeight="1" x14ac:dyDescent="0.2">
      <c r="A174" s="41"/>
      <c r="B174" s="41"/>
      <c r="C174" s="41"/>
      <c r="D174" s="61" t="s">
        <v>48</v>
      </c>
      <c r="E174" s="61"/>
      <c r="F174" s="61"/>
      <c r="G174" s="62"/>
      <c r="H174" s="63" t="str">
        <f>$H$58</f>
        <v>Year ended</v>
      </c>
      <c r="I174" s="63"/>
      <c r="J174" s="66"/>
      <c r="K174" s="66"/>
      <c r="L174" s="66"/>
      <c r="M174" s="66"/>
      <c r="N174" s="66"/>
      <c r="O174" s="66"/>
      <c r="Q174" s="19"/>
      <c r="R174" s="66"/>
    </row>
    <row r="175" spans="1:19" s="14" customFormat="1" ht="12.75" customHeight="1" x14ac:dyDescent="0.2">
      <c r="A175" s="25"/>
      <c r="B175" s="25"/>
      <c r="C175" s="25"/>
      <c r="D175" s="69" t="str">
        <f>+$D$59</f>
        <v>March 31,</v>
      </c>
      <c r="E175" s="69"/>
      <c r="F175" s="69"/>
      <c r="G175" s="70"/>
      <c r="H175" s="71" t="s">
        <v>26</v>
      </c>
      <c r="I175" s="71"/>
      <c r="J175" s="73"/>
      <c r="K175" s="73"/>
      <c r="L175" s="73"/>
      <c r="M175" s="73"/>
      <c r="N175" s="73"/>
      <c r="O175" s="73"/>
      <c r="Q175" s="19"/>
      <c r="R175" s="73"/>
    </row>
    <row r="176" spans="1:19" s="14" customFormat="1" ht="12.75" customHeight="1" x14ac:dyDescent="0.2">
      <c r="A176" s="131" t="s">
        <v>31</v>
      </c>
      <c r="B176" s="92"/>
      <c r="C176" s="25"/>
      <c r="D176" s="188">
        <f>+$D$60</f>
        <v>2013</v>
      </c>
      <c r="E176" s="77"/>
      <c r="F176" s="78">
        <f>+$F$60</f>
        <v>2012</v>
      </c>
      <c r="G176" s="79"/>
      <c r="H176" s="78">
        <f>+$F$60</f>
        <v>2012</v>
      </c>
      <c r="I176" s="77"/>
      <c r="J176" s="77"/>
      <c r="K176" s="77"/>
      <c r="L176" s="77"/>
      <c r="M176" s="77"/>
      <c r="N176" s="77"/>
      <c r="O176" s="77"/>
      <c r="Q176" s="19"/>
      <c r="R176" s="5"/>
    </row>
    <row r="177" spans="1:23" s="14" customFormat="1" ht="12.75" customHeight="1" x14ac:dyDescent="0.2">
      <c r="A177" s="163"/>
      <c r="B177" s="41"/>
      <c r="C177" s="25"/>
      <c r="D177" s="81" t="s">
        <v>32</v>
      </c>
      <c r="E177" s="81"/>
      <c r="F177" s="81"/>
      <c r="G177" s="81"/>
      <c r="H177" s="81"/>
      <c r="I177" s="82"/>
      <c r="J177" s="82"/>
      <c r="K177" s="82"/>
      <c r="L177" s="82"/>
      <c r="M177" s="82"/>
      <c r="N177" s="82"/>
      <c r="O177" s="82"/>
      <c r="Q177" s="82"/>
      <c r="R177" s="82"/>
    </row>
    <row r="178" spans="1:23" s="14" customFormat="1" ht="12.75" customHeight="1" x14ac:dyDescent="0.2">
      <c r="A178" s="25"/>
      <c r="B178" s="25" t="s">
        <v>149</v>
      </c>
      <c r="C178" s="25"/>
      <c r="D178" s="195">
        <f>D63</f>
        <v>92.6</v>
      </c>
      <c r="E178" s="10"/>
      <c r="F178" s="10">
        <v>108.548</v>
      </c>
      <c r="G178" s="10"/>
      <c r="H178" s="10">
        <v>461.33100000000002</v>
      </c>
      <c r="I178" s="11"/>
      <c r="J178" s="11"/>
      <c r="K178" s="11"/>
      <c r="L178" s="11"/>
      <c r="M178" s="11"/>
      <c r="N178" s="11"/>
      <c r="O178" s="11"/>
      <c r="P178" s="137" t="s">
        <v>150</v>
      </c>
      <c r="Q178" s="97"/>
      <c r="R178" s="7"/>
      <c r="U178" s="25"/>
    </row>
    <row r="179" spans="1:23" s="14" customFormat="1" ht="12.75" customHeight="1" x14ac:dyDescent="0.2">
      <c r="A179" s="25"/>
      <c r="B179" s="25" t="s">
        <v>151</v>
      </c>
      <c r="C179" s="25"/>
      <c r="D179" s="195">
        <f>D64</f>
        <v>58.9</v>
      </c>
      <c r="E179" s="10"/>
      <c r="F179" s="10">
        <v>49.448999999999998</v>
      </c>
      <c r="G179" s="10"/>
      <c r="H179" s="10">
        <v>266.84899999999999</v>
      </c>
      <c r="I179" s="12"/>
      <c r="J179" s="12"/>
      <c r="K179" s="12"/>
      <c r="L179" s="12"/>
      <c r="M179" s="12"/>
      <c r="N179" s="12"/>
      <c r="O179" s="12"/>
      <c r="P179" s="137" t="s">
        <v>152</v>
      </c>
      <c r="Q179" s="97"/>
      <c r="R179" s="4"/>
      <c r="U179" s="25"/>
    </row>
    <row r="180" spans="1:23" s="14" customFormat="1" ht="12.75" customHeight="1" x14ac:dyDescent="0.2">
      <c r="A180" s="25"/>
      <c r="B180" s="25" t="s">
        <v>153</v>
      </c>
      <c r="C180" s="25"/>
      <c r="D180" s="195">
        <v>72.900000000000006</v>
      </c>
      <c r="E180" s="10"/>
      <c r="F180" s="10">
        <v>52.656999999999996</v>
      </c>
      <c r="G180" s="10"/>
      <c r="H180" s="10">
        <v>297.44400000000002</v>
      </c>
      <c r="I180" s="12"/>
      <c r="J180" s="12"/>
      <c r="K180" s="12"/>
      <c r="L180" s="12"/>
      <c r="M180" s="12"/>
      <c r="N180" s="12"/>
      <c r="O180" s="12"/>
      <c r="P180" s="137" t="s">
        <v>154</v>
      </c>
      <c r="Q180" s="97"/>
      <c r="R180" s="4"/>
      <c r="U180" s="25"/>
    </row>
    <row r="181" spans="1:23" s="14" customFormat="1" ht="12.75" customHeight="1" x14ac:dyDescent="0.2">
      <c r="A181" s="25"/>
      <c r="B181" s="25" t="s">
        <v>155</v>
      </c>
      <c r="C181" s="25"/>
      <c r="D181" s="195">
        <f>D141</f>
        <v>1.9</v>
      </c>
      <c r="E181" s="10"/>
      <c r="F181" s="10">
        <v>1.4219999999999999</v>
      </c>
      <c r="G181" s="10"/>
      <c r="H181" s="10">
        <v>5.61</v>
      </c>
      <c r="I181" s="12"/>
      <c r="J181" s="12"/>
      <c r="K181" s="12"/>
      <c r="L181" s="12"/>
      <c r="M181" s="12"/>
      <c r="N181" s="12"/>
      <c r="O181" s="12"/>
      <c r="P181" s="137" t="s">
        <v>156</v>
      </c>
      <c r="Q181" s="97"/>
      <c r="R181" s="6"/>
      <c r="U181" s="25"/>
    </row>
    <row r="182" spans="1:23" s="14" customFormat="1" ht="12.75" customHeight="1" x14ac:dyDescent="0.2">
      <c r="A182" s="25"/>
      <c r="B182" s="25" t="s">
        <v>157</v>
      </c>
      <c r="C182" s="25"/>
      <c r="D182" s="195">
        <f>-D119</f>
        <v>21.7</v>
      </c>
      <c r="E182" s="10"/>
      <c r="F182" s="10">
        <v>16.888000000000002</v>
      </c>
      <c r="G182" s="10"/>
      <c r="H182" s="10">
        <v>81.5</v>
      </c>
      <c r="I182" s="12"/>
      <c r="J182" s="12"/>
      <c r="K182" s="12"/>
      <c r="L182" s="12"/>
      <c r="M182" s="12"/>
      <c r="N182" s="12"/>
      <c r="O182" s="12"/>
      <c r="P182" s="137" t="s">
        <v>158</v>
      </c>
      <c r="Q182" s="97"/>
      <c r="R182" s="6"/>
      <c r="U182" s="25"/>
    </row>
    <row r="183" spans="1:23" s="14" customFormat="1" ht="12.75" customHeight="1" x14ac:dyDescent="0.2">
      <c r="A183" s="92"/>
      <c r="B183" s="92" t="s">
        <v>159</v>
      </c>
      <c r="C183" s="25"/>
      <c r="D183" s="198">
        <f>D120</f>
        <v>68.2</v>
      </c>
      <c r="E183" s="10"/>
      <c r="F183" s="161">
        <v>72.843999999999994</v>
      </c>
      <c r="G183" s="10"/>
      <c r="H183" s="161">
        <v>344.642</v>
      </c>
      <c r="I183" s="12"/>
      <c r="J183" s="12"/>
      <c r="K183" s="12"/>
      <c r="L183" s="12"/>
      <c r="M183" s="12"/>
      <c r="N183" s="12"/>
      <c r="O183" s="12"/>
      <c r="P183" s="137" t="s">
        <v>160</v>
      </c>
      <c r="Q183" s="97"/>
      <c r="R183" s="6"/>
      <c r="U183" s="25"/>
    </row>
    <row r="184" spans="1:23" s="14" customFormat="1" ht="12.75" customHeight="1" x14ac:dyDescent="0.2">
      <c r="A184" s="41"/>
      <c r="B184" s="41"/>
      <c r="C184" s="41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5"/>
      <c r="R184" s="164"/>
      <c r="U184" s="25"/>
    </row>
    <row r="185" spans="1:23" s="14" customFormat="1" ht="12.75" customHeight="1" x14ac:dyDescent="0.2">
      <c r="A185" s="166" t="s">
        <v>82</v>
      </c>
      <c r="B185" s="167" t="s">
        <v>161</v>
      </c>
      <c r="C185" s="167"/>
      <c r="D185" s="115"/>
      <c r="E185" s="6"/>
      <c r="F185" s="154" t="s">
        <v>32</v>
      </c>
      <c r="G185" s="154"/>
      <c r="H185" s="154"/>
      <c r="I185" s="154"/>
      <c r="J185" s="154"/>
      <c r="K185" s="154"/>
      <c r="L185" s="154"/>
      <c r="M185" s="154"/>
      <c r="N185" s="154"/>
      <c r="O185" s="154"/>
      <c r="P185" s="6"/>
      <c r="Q185" s="19"/>
      <c r="T185" s="6"/>
      <c r="U185" s="12"/>
    </row>
    <row r="186" spans="1:23" s="14" customFormat="1" ht="12.75" customHeight="1" x14ac:dyDescent="0.2">
      <c r="A186" s="166" t="s">
        <v>162</v>
      </c>
      <c r="B186" s="167" t="s">
        <v>163</v>
      </c>
      <c r="C186" s="16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15"/>
      <c r="R186" s="6"/>
      <c r="S186" s="6"/>
      <c r="T186" s="6"/>
      <c r="U186" s="12"/>
    </row>
    <row r="187" spans="1:23" s="14" customFormat="1" ht="12.75" customHeight="1" x14ac:dyDescent="0.2">
      <c r="A187" s="166" t="s">
        <v>164</v>
      </c>
      <c r="B187" s="167" t="s">
        <v>165</v>
      </c>
      <c r="C187" s="16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115"/>
      <c r="R187" s="6"/>
      <c r="S187" s="6"/>
      <c r="T187" s="6"/>
      <c r="V187" s="12"/>
      <c r="W187" s="25"/>
    </row>
    <row r="188" spans="1:23" s="14" customFormat="1" ht="12.75" customHeight="1" x14ac:dyDescent="0.2">
      <c r="A188" s="166"/>
      <c r="B188" s="167"/>
      <c r="C188" s="16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115"/>
      <c r="R188" s="6"/>
      <c r="S188" s="6"/>
      <c r="T188" s="6"/>
      <c r="U188" s="6"/>
    </row>
    <row r="189" spans="1:23" s="14" customFormat="1" ht="12.75" customHeight="1" x14ac:dyDescent="0.2">
      <c r="A189" s="166"/>
      <c r="B189" s="167"/>
      <c r="C189" s="16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115"/>
      <c r="R189" s="6"/>
      <c r="S189" s="6"/>
      <c r="T189" s="6"/>
      <c r="U189" s="6"/>
    </row>
    <row r="190" spans="1:23" s="14" customFormat="1" ht="12.75" customHeight="1" x14ac:dyDescent="0.25">
      <c r="A190" s="168" t="s">
        <v>166</v>
      </c>
      <c r="B190" s="25"/>
      <c r="C190" s="25"/>
      <c r="D190" s="138"/>
      <c r="E190" s="12"/>
      <c r="F190" s="12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115"/>
      <c r="R190" s="6"/>
      <c r="S190" s="6"/>
      <c r="T190" s="6"/>
      <c r="U190" s="6"/>
    </row>
    <row r="191" spans="1:23" s="14" customFormat="1" ht="12.75" customHeight="1" thickBot="1" x14ac:dyDescent="0.25">
      <c r="A191" s="58" t="s">
        <v>167</v>
      </c>
      <c r="B191" s="58"/>
      <c r="C191" s="58"/>
      <c r="D191" s="143"/>
      <c r="E191" s="143"/>
      <c r="F191" s="143"/>
      <c r="G191" s="143"/>
      <c r="H191" s="6"/>
      <c r="I191" s="143"/>
      <c r="J191" s="6"/>
      <c r="K191" s="6"/>
      <c r="L191" s="6"/>
      <c r="M191" s="6"/>
      <c r="N191" s="6"/>
      <c r="O191" s="6"/>
      <c r="P191" s="6"/>
      <c r="Q191" s="115"/>
      <c r="R191" s="6"/>
      <c r="S191" s="6"/>
      <c r="T191" s="6"/>
      <c r="U191" s="6"/>
    </row>
    <row r="192" spans="1:23" s="14" customFormat="1" ht="12.75" customHeight="1" x14ac:dyDescent="0.2">
      <c r="A192" s="41"/>
      <c r="B192" s="41"/>
      <c r="C192" s="41"/>
      <c r="D192" s="61" t="s">
        <v>48</v>
      </c>
      <c r="E192" s="61"/>
      <c r="F192" s="61"/>
      <c r="G192" s="6"/>
      <c r="H192" s="63" t="str">
        <f>$H$58</f>
        <v>Year ended</v>
      </c>
      <c r="I192" s="6"/>
      <c r="J192" s="6"/>
      <c r="K192" s="6"/>
      <c r="L192" s="6"/>
      <c r="M192" s="6"/>
      <c r="N192" s="6"/>
      <c r="O192" s="6"/>
      <c r="P192" s="6"/>
      <c r="Q192" s="115"/>
      <c r="R192" s="6"/>
      <c r="S192" s="6"/>
      <c r="T192" s="6"/>
      <c r="U192" s="6"/>
    </row>
    <row r="193" spans="1:21" s="14" customFormat="1" ht="12.75" customHeight="1" x14ac:dyDescent="0.2">
      <c r="A193" s="25"/>
      <c r="B193" s="25"/>
      <c r="C193" s="25"/>
      <c r="D193" s="69" t="str">
        <f>+$D$59</f>
        <v>March 31,</v>
      </c>
      <c r="E193" s="69"/>
      <c r="F193" s="69"/>
      <c r="G193" s="6"/>
      <c r="H193" s="71" t="s">
        <v>26</v>
      </c>
      <c r="I193" s="169"/>
      <c r="J193" s="6"/>
      <c r="K193" s="6"/>
      <c r="L193" s="6"/>
      <c r="M193" s="6"/>
      <c r="N193" s="6"/>
      <c r="O193" s="6"/>
      <c r="P193" s="6"/>
      <c r="Q193" s="115"/>
      <c r="R193" s="6"/>
      <c r="S193" s="6"/>
      <c r="T193" s="6"/>
      <c r="U193" s="6"/>
    </row>
    <row r="194" spans="1:21" s="14" customFormat="1" ht="12.75" customHeight="1" x14ac:dyDescent="0.2">
      <c r="A194" s="131" t="s">
        <v>31</v>
      </c>
      <c r="B194" s="131"/>
      <c r="C194" s="25"/>
      <c r="D194" s="188">
        <f>+$D$60</f>
        <v>2013</v>
      </c>
      <c r="E194" s="77"/>
      <c r="F194" s="78">
        <f>+$F$60</f>
        <v>2012</v>
      </c>
      <c r="G194" s="6"/>
      <c r="H194" s="78">
        <f>+$F$60</f>
        <v>2012</v>
      </c>
      <c r="I194" s="6"/>
      <c r="J194" s="6"/>
      <c r="K194" s="6"/>
      <c r="L194" s="6"/>
      <c r="M194" s="6"/>
      <c r="N194" s="6"/>
      <c r="O194" s="6"/>
      <c r="P194" s="6"/>
      <c r="Q194" s="115"/>
      <c r="R194" s="6"/>
      <c r="S194" s="6"/>
      <c r="T194" s="6"/>
      <c r="U194" s="6"/>
    </row>
    <row r="195" spans="1:21" s="14" customFormat="1" ht="12.75" customHeight="1" x14ac:dyDescent="0.2">
      <c r="A195" s="132"/>
      <c r="B195" s="132"/>
      <c r="C195" s="25"/>
      <c r="D195" s="156" t="s">
        <v>32</v>
      </c>
      <c r="E195" s="156"/>
      <c r="F195" s="156"/>
      <c r="G195" s="156"/>
      <c r="H195" s="156"/>
      <c r="I195" s="6"/>
      <c r="J195" s="6"/>
      <c r="K195" s="6"/>
      <c r="L195" s="6"/>
      <c r="M195" s="6"/>
      <c r="N195" s="6"/>
      <c r="O195" s="6"/>
      <c r="P195" s="6"/>
      <c r="Q195" s="115"/>
      <c r="R195" s="6"/>
      <c r="S195" s="6"/>
      <c r="T195" s="6"/>
      <c r="U195" s="6"/>
    </row>
    <row r="196" spans="1:21" s="14" customFormat="1" ht="12.75" customHeight="1" x14ac:dyDescent="0.2">
      <c r="A196" s="25"/>
      <c r="B196" s="25" t="s">
        <v>168</v>
      </c>
      <c r="C196" s="25"/>
      <c r="D196" s="195">
        <v>311.60000000000002</v>
      </c>
      <c r="E196" s="157"/>
      <c r="F196" s="10">
        <v>260.40800000000002</v>
      </c>
      <c r="G196" s="6"/>
      <c r="H196" s="10">
        <v>390.30900000000003</v>
      </c>
      <c r="I196" s="6"/>
      <c r="J196" s="6"/>
      <c r="K196" s="6"/>
      <c r="L196" s="6"/>
      <c r="M196" s="6"/>
      <c r="N196" s="6"/>
      <c r="O196" s="6"/>
      <c r="P196" s="170" t="s">
        <v>169</v>
      </c>
      <c r="Q196" s="115"/>
      <c r="R196" s="6"/>
      <c r="S196" s="6"/>
      <c r="T196" s="6"/>
      <c r="U196" s="6"/>
    </row>
    <row r="197" spans="1:21" s="14" customFormat="1" ht="12.75" customHeight="1" x14ac:dyDescent="0.2">
      <c r="A197" s="25"/>
      <c r="B197" s="25" t="s">
        <v>170</v>
      </c>
      <c r="C197" s="25"/>
      <c r="D197" s="195">
        <v>98.1</v>
      </c>
      <c r="E197" s="157"/>
      <c r="F197" s="10">
        <v>100.114</v>
      </c>
      <c r="G197" s="6"/>
      <c r="H197" s="10">
        <v>92.314999999999998</v>
      </c>
      <c r="I197" s="6"/>
      <c r="J197" s="6"/>
      <c r="K197" s="6"/>
      <c r="L197" s="6"/>
      <c r="M197" s="6"/>
      <c r="N197" s="6"/>
      <c r="O197" s="6"/>
      <c r="P197" s="170" t="s">
        <v>171</v>
      </c>
      <c r="Q197" s="115"/>
      <c r="R197" s="6"/>
      <c r="S197" s="6"/>
      <c r="T197" s="6"/>
      <c r="U197" s="6"/>
    </row>
    <row r="198" spans="1:21" s="14" customFormat="1" ht="12.75" customHeight="1" x14ac:dyDescent="0.2">
      <c r="A198" s="25"/>
      <c r="B198" s="25" t="s">
        <v>172</v>
      </c>
      <c r="C198" s="25"/>
      <c r="D198" s="195">
        <f>3.4+3.5</f>
        <v>6.9</v>
      </c>
      <c r="E198" s="157"/>
      <c r="F198" s="10">
        <v>42.283000000000001</v>
      </c>
      <c r="G198" s="6"/>
      <c r="H198" s="10">
        <v>3.3679999999999999</v>
      </c>
      <c r="I198" s="6"/>
      <c r="J198" s="6"/>
      <c r="K198" s="6"/>
      <c r="L198" s="6"/>
      <c r="M198" s="6"/>
      <c r="N198" s="6"/>
      <c r="O198" s="6"/>
      <c r="P198" s="171" t="s">
        <v>173</v>
      </c>
      <c r="Q198" s="115"/>
      <c r="R198" s="6"/>
      <c r="S198" s="6"/>
      <c r="T198" s="6"/>
      <c r="U198" s="6"/>
    </row>
    <row r="199" spans="1:21" s="14" customFormat="1" ht="12.75" customHeight="1" x14ac:dyDescent="0.2">
      <c r="A199" s="25"/>
      <c r="B199" s="25" t="s">
        <v>174</v>
      </c>
      <c r="C199" s="25"/>
      <c r="D199" s="195">
        <v>-0.4</v>
      </c>
      <c r="E199" s="157"/>
      <c r="F199" s="10">
        <v>-0.1</v>
      </c>
      <c r="G199" s="6"/>
      <c r="H199" s="10">
        <f>-0.904-0.075</f>
        <v>-0.97899999999999998</v>
      </c>
      <c r="I199" s="6"/>
      <c r="J199" s="6"/>
      <c r="K199" s="6"/>
      <c r="L199" s="6"/>
      <c r="M199" s="6"/>
      <c r="N199" s="6"/>
      <c r="O199" s="6"/>
      <c r="P199" s="170" t="s">
        <v>175</v>
      </c>
      <c r="Q199" s="115"/>
      <c r="R199" s="6"/>
      <c r="S199" s="6"/>
      <c r="T199" s="6"/>
      <c r="U199" s="6"/>
    </row>
    <row r="200" spans="1:21" s="14" customFormat="1" ht="12.75" customHeight="1" x14ac:dyDescent="0.2">
      <c r="A200" s="25"/>
      <c r="B200" s="25" t="s">
        <v>176</v>
      </c>
      <c r="C200" s="25"/>
      <c r="D200" s="195">
        <v>-916.6</v>
      </c>
      <c r="E200" s="157"/>
      <c r="F200" s="10">
        <v>-754.2</v>
      </c>
      <c r="G200" s="6"/>
      <c r="H200" s="10">
        <f>-915.8-0.04</f>
        <v>-915.83999999999992</v>
      </c>
      <c r="I200" s="6"/>
      <c r="J200" s="6"/>
      <c r="K200" s="6"/>
      <c r="L200" s="6"/>
      <c r="M200" s="6"/>
      <c r="N200" s="6"/>
      <c r="O200" s="6"/>
      <c r="P200" s="170" t="s">
        <v>177</v>
      </c>
      <c r="Q200" s="115"/>
      <c r="R200" s="6"/>
      <c r="S200" s="6"/>
      <c r="T200" s="6"/>
      <c r="U200" s="6"/>
    </row>
    <row r="201" spans="1:21" s="14" customFormat="1" ht="12.75" customHeight="1" x14ac:dyDescent="0.2">
      <c r="A201" s="25"/>
      <c r="B201" s="25" t="s">
        <v>178</v>
      </c>
      <c r="C201" s="25"/>
      <c r="D201" s="195">
        <v>-4.1189999999999998</v>
      </c>
      <c r="E201" s="157"/>
      <c r="F201" s="10">
        <v>-16.361000000000001</v>
      </c>
      <c r="G201" s="6"/>
      <c r="H201" s="10">
        <f>-4.725-0.04</f>
        <v>-4.7649999999999997</v>
      </c>
      <c r="I201" s="6"/>
      <c r="J201" s="6"/>
      <c r="K201" s="6"/>
      <c r="L201" s="6"/>
      <c r="M201" s="6"/>
      <c r="N201" s="6"/>
      <c r="O201" s="6"/>
      <c r="P201" s="171" t="s">
        <v>173</v>
      </c>
      <c r="Q201" s="115"/>
      <c r="R201" s="6"/>
      <c r="S201" s="6"/>
      <c r="T201" s="6"/>
      <c r="U201" s="6"/>
    </row>
    <row r="202" spans="1:21" s="14" customFormat="1" ht="12.75" customHeight="1" x14ac:dyDescent="0.2">
      <c r="A202" s="103"/>
      <c r="B202" s="103" t="s">
        <v>90</v>
      </c>
      <c r="C202" s="25"/>
      <c r="D202" s="197">
        <f>SUM(D196:D201)</f>
        <v>-504.51900000000001</v>
      </c>
      <c r="E202" s="10"/>
      <c r="F202" s="122">
        <f>SUM(F196:F201)</f>
        <v>-367.85599999999999</v>
      </c>
      <c r="G202" s="6"/>
      <c r="H202" s="122">
        <f>SUM(H196:H201)</f>
        <v>-435.59199999999987</v>
      </c>
      <c r="I202" s="6"/>
      <c r="J202" s="6"/>
      <c r="K202" s="6"/>
      <c r="L202" s="6"/>
      <c r="M202" s="6"/>
      <c r="N202" s="6"/>
      <c r="O202" s="6"/>
      <c r="P202" s="6"/>
      <c r="Q202" s="115"/>
      <c r="R202" s="6"/>
      <c r="S202" s="6"/>
      <c r="T202" s="6"/>
      <c r="U202" s="6"/>
    </row>
    <row r="203" spans="1:21" s="14" customFormat="1" ht="12.75" customHeight="1" x14ac:dyDescent="0.2">
      <c r="A203" s="166"/>
      <c r="B203" s="167"/>
      <c r="C203" s="16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115"/>
      <c r="R203" s="6"/>
      <c r="S203" s="6"/>
      <c r="T203" s="6"/>
      <c r="U203" s="6"/>
    </row>
    <row r="204" spans="1:21" s="14" customFormat="1" ht="12.75" customHeight="1" x14ac:dyDescent="0.2">
      <c r="A204" s="166"/>
      <c r="B204" s="167"/>
      <c r="C204" s="16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115"/>
      <c r="R204" s="6"/>
      <c r="S204" s="6"/>
      <c r="T204" s="6"/>
      <c r="U204" s="6"/>
    </row>
    <row r="205" spans="1:21" s="14" customFormat="1" ht="12.75" customHeight="1" x14ac:dyDescent="0.25">
      <c r="A205" s="126" t="s">
        <v>179</v>
      </c>
      <c r="B205" s="25"/>
      <c r="C205" s="76"/>
      <c r="D205" s="142"/>
      <c r="E205" s="142"/>
      <c r="F205" s="142"/>
      <c r="G205" s="142"/>
      <c r="H205" s="142"/>
      <c r="I205" s="154"/>
      <c r="J205" s="154"/>
      <c r="K205" s="154"/>
      <c r="L205" s="154"/>
      <c r="M205" s="154"/>
      <c r="N205" s="154"/>
      <c r="O205" s="154"/>
      <c r="P205" s="142"/>
      <c r="Q205" s="115"/>
      <c r="R205" s="142"/>
      <c r="S205" s="142"/>
      <c r="T205" s="142"/>
      <c r="U205" s="13"/>
    </row>
    <row r="206" spans="1:21" s="14" customFormat="1" ht="12.75" customHeight="1" thickBot="1" x14ac:dyDescent="0.25">
      <c r="A206" s="58" t="s">
        <v>180</v>
      </c>
      <c r="B206" s="58"/>
      <c r="C206" s="58"/>
      <c r="D206" s="172"/>
      <c r="E206" s="143"/>
      <c r="F206" s="143"/>
      <c r="G206" s="143"/>
      <c r="H206" s="143"/>
      <c r="I206" s="6"/>
      <c r="J206" s="6"/>
      <c r="K206" s="6"/>
      <c r="L206" s="6"/>
      <c r="M206" s="6"/>
      <c r="N206" s="6"/>
      <c r="O206" s="6"/>
      <c r="P206" s="143"/>
      <c r="Q206" s="115"/>
      <c r="R206" s="6"/>
      <c r="S206" s="154"/>
      <c r="T206" s="173"/>
      <c r="U206" s="25"/>
    </row>
    <row r="207" spans="1:21" s="14" customFormat="1" ht="12.75" customHeight="1" x14ac:dyDescent="0.2">
      <c r="A207" s="41"/>
      <c r="B207" s="41"/>
      <c r="C207" s="41"/>
      <c r="D207" s="61" t="s">
        <v>48</v>
      </c>
      <c r="E207" s="61"/>
      <c r="F207" s="61"/>
      <c r="G207" s="62"/>
      <c r="H207" s="63" t="str">
        <f>$H$58</f>
        <v>Year ended</v>
      </c>
      <c r="I207" s="63"/>
      <c r="J207" s="66"/>
      <c r="K207" s="66"/>
      <c r="L207" s="66"/>
      <c r="M207" s="66"/>
      <c r="N207" s="66"/>
      <c r="O207" s="66"/>
      <c r="Q207" s="174"/>
      <c r="R207" s="66"/>
      <c r="S207" s="70"/>
      <c r="T207" s="173"/>
    </row>
    <row r="208" spans="1:21" s="14" customFormat="1" ht="12.75" customHeight="1" x14ac:dyDescent="0.2">
      <c r="A208" s="25"/>
      <c r="B208" s="25"/>
      <c r="C208" s="25"/>
      <c r="D208" s="69" t="str">
        <f>+$D$59</f>
        <v>March 31,</v>
      </c>
      <c r="E208" s="69"/>
      <c r="F208" s="69"/>
      <c r="G208" s="70"/>
      <c r="H208" s="71" t="s">
        <v>26</v>
      </c>
      <c r="I208" s="71"/>
      <c r="J208" s="73"/>
      <c r="K208" s="73"/>
      <c r="L208" s="73"/>
      <c r="M208" s="73"/>
      <c r="N208" s="73"/>
      <c r="O208" s="73"/>
      <c r="Q208" s="175"/>
      <c r="R208" s="73"/>
      <c r="S208" s="70"/>
      <c r="T208" s="173"/>
    </row>
    <row r="209" spans="1:20" s="14" customFormat="1" ht="12.75" customHeight="1" x14ac:dyDescent="0.2">
      <c r="A209" s="131" t="s">
        <v>31</v>
      </c>
      <c r="B209" s="131"/>
      <c r="C209" s="25"/>
      <c r="D209" s="188">
        <f>+$D$60</f>
        <v>2013</v>
      </c>
      <c r="E209" s="77"/>
      <c r="F209" s="78">
        <f>+$F$60</f>
        <v>2012</v>
      </c>
      <c r="G209" s="79"/>
      <c r="H209" s="78">
        <f>+$F$60</f>
        <v>2012</v>
      </c>
      <c r="I209" s="77"/>
      <c r="J209" s="77"/>
      <c r="K209" s="77"/>
      <c r="L209" s="77"/>
      <c r="M209" s="77"/>
      <c r="N209" s="77"/>
      <c r="O209" s="77"/>
      <c r="Q209" s="176"/>
      <c r="R209" s="5"/>
      <c r="S209" s="5"/>
      <c r="T209" s="173"/>
    </row>
    <row r="210" spans="1:20" s="14" customFormat="1" ht="12.75" customHeight="1" x14ac:dyDescent="0.2">
      <c r="A210" s="132"/>
      <c r="B210" s="132"/>
      <c r="C210" s="25"/>
      <c r="D210" s="81" t="s">
        <v>32</v>
      </c>
      <c r="E210" s="81"/>
      <c r="F210" s="81"/>
      <c r="G210" s="81"/>
      <c r="H210" s="81"/>
      <c r="I210" s="82"/>
      <c r="J210" s="82"/>
      <c r="K210" s="82"/>
      <c r="L210" s="82"/>
      <c r="M210" s="82"/>
      <c r="N210" s="82"/>
      <c r="O210" s="82"/>
      <c r="Q210" s="82"/>
      <c r="R210" s="82"/>
      <c r="S210" s="177"/>
      <c r="T210" s="13"/>
    </row>
    <row r="211" spans="1:20" s="14" customFormat="1" ht="12.75" customHeight="1" x14ac:dyDescent="0.2">
      <c r="A211" s="25" t="s">
        <v>181</v>
      </c>
      <c r="B211" s="25"/>
      <c r="C211" s="25"/>
      <c r="D211" s="42"/>
      <c r="Q211" s="115"/>
      <c r="S211" s="173"/>
      <c r="T211" s="13"/>
    </row>
    <row r="212" spans="1:20" s="14" customFormat="1" ht="12.75" customHeight="1" x14ac:dyDescent="0.2">
      <c r="A212" s="25"/>
      <c r="B212" s="25" t="s">
        <v>182</v>
      </c>
      <c r="C212" s="25"/>
      <c r="D212" s="195">
        <v>-0.6</v>
      </c>
      <c r="E212" s="10"/>
      <c r="F212" s="10">
        <v>-1.21</v>
      </c>
      <c r="G212" s="10"/>
      <c r="H212" s="10">
        <v>-5.0350000000000001</v>
      </c>
      <c r="I212" s="11"/>
      <c r="J212" s="11"/>
      <c r="K212" s="11"/>
      <c r="L212" s="11"/>
      <c r="M212" s="11"/>
      <c r="N212" s="11"/>
      <c r="O212" s="11"/>
      <c r="P212" s="88" t="s">
        <v>183</v>
      </c>
      <c r="Q212" s="111"/>
      <c r="R212" s="11"/>
      <c r="S212" s="7"/>
      <c r="T212" s="13"/>
    </row>
    <row r="213" spans="1:20" s="14" customFormat="1" ht="23.25" customHeight="1" x14ac:dyDescent="0.2">
      <c r="A213" s="25"/>
      <c r="B213" s="178" t="s">
        <v>184</v>
      </c>
      <c r="C213" s="25"/>
      <c r="D213" s="195">
        <v>2.4</v>
      </c>
      <c r="E213" s="10"/>
      <c r="F213" s="10">
        <v>3.4</v>
      </c>
      <c r="G213" s="10"/>
      <c r="H213" s="10">
        <v>12.5</v>
      </c>
      <c r="I213" s="12"/>
      <c r="J213" s="12"/>
      <c r="K213" s="12"/>
      <c r="L213" s="12"/>
      <c r="M213" s="12"/>
      <c r="N213" s="12"/>
      <c r="O213" s="12"/>
      <c r="P213" s="88" t="s">
        <v>183</v>
      </c>
      <c r="Q213" s="115"/>
      <c r="R213" s="12"/>
      <c r="S213" s="6"/>
      <c r="T213" s="13"/>
    </row>
    <row r="214" spans="1:20" s="14" customFormat="1" ht="12.75" customHeight="1" x14ac:dyDescent="0.2">
      <c r="A214" s="103"/>
      <c r="B214" s="103" t="s">
        <v>185</v>
      </c>
      <c r="C214" s="25"/>
      <c r="D214" s="197">
        <f>SUM(D212:D213)</f>
        <v>1.7999999999999998</v>
      </c>
      <c r="E214" s="179"/>
      <c r="F214" s="122">
        <f>SUM(F212:F213)</f>
        <v>2.19</v>
      </c>
      <c r="G214" s="123"/>
      <c r="H214" s="122">
        <f>SUM(H212:H213)</f>
        <v>7.4649999999999999</v>
      </c>
      <c r="I214" s="180"/>
      <c r="J214" s="180"/>
      <c r="K214" s="180"/>
      <c r="L214" s="180"/>
      <c r="M214" s="180"/>
      <c r="N214" s="180"/>
      <c r="O214" s="180"/>
      <c r="P214" s="88" t="s">
        <v>186</v>
      </c>
      <c r="Q214" s="108"/>
      <c r="R214" s="8"/>
      <c r="S214" s="8"/>
      <c r="T214" s="13"/>
    </row>
    <row r="215" spans="1:20" s="14" customFormat="1" ht="12.75" customHeight="1" x14ac:dyDescent="0.2">
      <c r="A215" s="181"/>
      <c r="B215" s="25"/>
      <c r="C215" s="41"/>
      <c r="D215" s="13"/>
      <c r="E215" s="173"/>
      <c r="F215" s="182"/>
      <c r="G215" s="182"/>
      <c r="H215" s="182"/>
      <c r="I215" s="173"/>
      <c r="J215" s="173"/>
      <c r="K215" s="173"/>
      <c r="L215" s="173"/>
      <c r="M215" s="173"/>
      <c r="N215" s="173"/>
      <c r="O215" s="173"/>
      <c r="Q215" s="183"/>
      <c r="R215" s="13"/>
      <c r="S215" s="173"/>
      <c r="T215" s="13"/>
    </row>
    <row r="216" spans="1:20" s="14" customFormat="1" ht="12.75" customHeight="1" x14ac:dyDescent="0.2">
      <c r="A216" s="25" t="s">
        <v>187</v>
      </c>
      <c r="B216" s="25"/>
      <c r="C216" s="25"/>
      <c r="D216" s="184"/>
      <c r="F216" s="19"/>
      <c r="G216" s="19"/>
      <c r="H216" s="19"/>
      <c r="Q216" s="115"/>
      <c r="S216" s="173"/>
      <c r="T216" s="13"/>
    </row>
    <row r="217" spans="1:20" s="14" customFormat="1" ht="12.75" customHeight="1" x14ac:dyDescent="0.2">
      <c r="A217" s="25"/>
      <c r="B217" s="25" t="s">
        <v>182</v>
      </c>
      <c r="C217" s="25"/>
      <c r="D217" s="195">
        <v>-1.1000000000000001</v>
      </c>
      <c r="E217" s="10"/>
      <c r="F217" s="10">
        <v>-1.1200000000000001</v>
      </c>
      <c r="G217" s="10"/>
      <c r="H217" s="10">
        <v>0.995</v>
      </c>
      <c r="I217" s="11"/>
      <c r="J217" s="11"/>
      <c r="K217" s="11"/>
      <c r="L217" s="11"/>
      <c r="M217" s="11"/>
      <c r="N217" s="11"/>
      <c r="O217" s="11"/>
      <c r="P217" s="185" t="s">
        <v>188</v>
      </c>
      <c r="Q217" s="111"/>
      <c r="R217" s="7"/>
      <c r="S217" s="7"/>
      <c r="T217" s="13"/>
    </row>
    <row r="218" spans="1:20" s="14" customFormat="1" ht="25.5" customHeight="1" x14ac:dyDescent="0.2">
      <c r="A218" s="25"/>
      <c r="B218" s="178" t="s">
        <v>189</v>
      </c>
      <c r="C218" s="25"/>
      <c r="D218" s="195">
        <v>0.753</v>
      </c>
      <c r="E218" s="10"/>
      <c r="F218" s="10">
        <v>-0.47799999999999998</v>
      </c>
      <c r="G218" s="10"/>
      <c r="H218" s="10">
        <v>-0.92500000000000004</v>
      </c>
      <c r="I218" s="12"/>
      <c r="J218" s="12"/>
      <c r="K218" s="12"/>
      <c r="L218" s="12"/>
      <c r="M218" s="12"/>
      <c r="N218" s="12"/>
      <c r="O218" s="12"/>
      <c r="P218" s="88" t="s">
        <v>190</v>
      </c>
      <c r="Q218" s="115"/>
      <c r="R218" s="6"/>
      <c r="S218" s="6"/>
      <c r="T218" s="13"/>
    </row>
    <row r="219" spans="1:20" s="14" customFormat="1" ht="12.75" customHeight="1" x14ac:dyDescent="0.2">
      <c r="A219" s="103"/>
      <c r="B219" s="103" t="s">
        <v>191</v>
      </c>
      <c r="C219" s="25"/>
      <c r="D219" s="197">
        <f>SUM(D217:D218)</f>
        <v>-0.34700000000000009</v>
      </c>
      <c r="E219" s="179"/>
      <c r="F219" s="122">
        <f>SUM(F217:F218)</f>
        <v>-1.5980000000000001</v>
      </c>
      <c r="G219" s="123"/>
      <c r="H219" s="122">
        <f>SUM(H217:H218)</f>
        <v>6.9999999999999951E-2</v>
      </c>
      <c r="I219" s="180"/>
      <c r="J219" s="180"/>
      <c r="K219" s="180"/>
      <c r="L219" s="180"/>
      <c r="M219" s="180"/>
      <c r="N219" s="180"/>
      <c r="O219" s="180"/>
      <c r="P219" s="88" t="s">
        <v>192</v>
      </c>
      <c r="Q219" s="108"/>
      <c r="R219" s="8"/>
      <c r="S219" s="8"/>
      <c r="T219" s="13"/>
    </row>
    <row r="220" spans="1:20" s="14" customFormat="1" x14ac:dyDescent="0.2">
      <c r="A220" s="41"/>
      <c r="B220" s="41"/>
      <c r="C220" s="25"/>
      <c r="D220" s="186"/>
      <c r="E220" s="187"/>
      <c r="F220" s="186"/>
      <c r="G220" s="186"/>
      <c r="H220" s="186"/>
      <c r="I220" s="186"/>
      <c r="J220" s="186"/>
      <c r="K220" s="111"/>
      <c r="L220" s="8"/>
      <c r="M220" s="173"/>
      <c r="N220" s="8"/>
    </row>
    <row r="221" spans="1:20" s="14" customFormat="1" x14ac:dyDescent="0.2">
      <c r="G221" s="12"/>
      <c r="H221" s="12"/>
      <c r="I221" s="6"/>
      <c r="J221" s="12"/>
      <c r="K221" s="138"/>
      <c r="L221" s="12"/>
      <c r="M221" s="12"/>
      <c r="N221" s="12"/>
      <c r="O221" s="12"/>
    </row>
  </sheetData>
  <mergeCells count="30">
    <mergeCell ref="D192:F192"/>
    <mergeCell ref="D193:F193"/>
    <mergeCell ref="D195:H195"/>
    <mergeCell ref="D207:F207"/>
    <mergeCell ref="D208:F208"/>
    <mergeCell ref="D210:H210"/>
    <mergeCell ref="D157:F157"/>
    <mergeCell ref="D158:F158"/>
    <mergeCell ref="D160:H160"/>
    <mergeCell ref="D174:F174"/>
    <mergeCell ref="D175:F175"/>
    <mergeCell ref="D177:H177"/>
    <mergeCell ref="D114:F114"/>
    <mergeCell ref="D115:F115"/>
    <mergeCell ref="D117:H117"/>
    <mergeCell ref="D136:F136"/>
    <mergeCell ref="D137:F137"/>
    <mergeCell ref="D139:H139"/>
    <mergeCell ref="D73:F73"/>
    <mergeCell ref="D74:F74"/>
    <mergeCell ref="D76:H76"/>
    <mergeCell ref="D103:F103"/>
    <mergeCell ref="D104:F104"/>
    <mergeCell ref="D106:H106"/>
    <mergeCell ref="A1:N1"/>
    <mergeCell ref="A2:N2"/>
    <mergeCell ref="F37:L37"/>
    <mergeCell ref="D58:F58"/>
    <mergeCell ref="D59:F59"/>
    <mergeCell ref="D61:H61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cp:lastPrinted>2013-04-28T18:37:33Z</cp:lastPrinted>
  <dcterms:created xsi:type="dcterms:W3CDTF">2013-04-28T18:26:06Z</dcterms:created>
  <dcterms:modified xsi:type="dcterms:W3CDTF">2013-04-28T18:52:47Z</dcterms:modified>
</cp:coreProperties>
</file>