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/>
  <xr:revisionPtr revIDLastSave="0" documentId="8_{4352833C-96F5-4BAF-BFAB-7A90ECDC82D9}" xr6:coauthVersionLast="47" xr6:coauthVersionMax="47" xr10:uidLastSave="{00000000-0000-0000-0000-000000000000}"/>
  <bookViews>
    <workbookView xWindow="1170" yWindow="600" windowWidth="28800" windowHeight="23400" tabRatio="930" activeTab="7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- Segment reporting" sheetId="37" r:id="rId6"/>
    <sheet name="Note 2 - Revenues" sheetId="19" r:id="rId7"/>
    <sheet name="Notes 3 -&gt;" sheetId="1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4" i="18" l="1"/>
  <c r="H291" i="18"/>
  <c r="J278" i="18"/>
  <c r="H278" i="18"/>
  <c r="G278" i="18"/>
  <c r="K51" i="18"/>
  <c r="D19" i="16"/>
  <c r="N33" i="17"/>
  <c r="N32" i="17"/>
  <c r="N31" i="17"/>
  <c r="N30" i="17"/>
  <c r="N29" i="17"/>
  <c r="N28" i="17"/>
  <c r="L34" i="17"/>
  <c r="J34" i="17"/>
  <c r="H34" i="17"/>
  <c r="F34" i="17"/>
  <c r="D34" i="17"/>
  <c r="F22" i="11"/>
  <c r="N34" i="17" l="1"/>
  <c r="J169" i="18" l="1"/>
  <c r="H34" i="16" l="1"/>
  <c r="D34" i="16" l="1"/>
  <c r="B188" i="18" l="1"/>
  <c r="J221" i="18" l="1"/>
  <c r="F42" i="11" l="1"/>
  <c r="J208" i="18" l="1"/>
  <c r="G89" i="18" l="1"/>
  <c r="J89" i="18" l="1"/>
  <c r="H55" i="18" l="1"/>
  <c r="H89" i="18" l="1"/>
  <c r="K221" i="18"/>
  <c r="H77" i="18"/>
  <c r="H29" i="37"/>
  <c r="H24" i="37"/>
  <c r="H124" i="18"/>
  <c r="H14" i="37"/>
  <c r="H13" i="37"/>
  <c r="K55" i="18"/>
  <c r="H15" i="37"/>
  <c r="H108" i="18"/>
  <c r="H31" i="18"/>
  <c r="H152" i="18"/>
  <c r="H9" i="37"/>
  <c r="H51" i="18"/>
  <c r="E15" i="19"/>
  <c r="K89" i="18" l="1"/>
  <c r="K77" i="18"/>
  <c r="H28" i="37"/>
  <c r="H30" i="37"/>
  <c r="H154" i="18"/>
  <c r="K16" i="37"/>
  <c r="E16" i="37"/>
  <c r="H12" i="37"/>
  <c r="H35" i="18"/>
  <c r="K278" i="18"/>
  <c r="K124" i="18"/>
  <c r="K31" i="18"/>
  <c r="K35" i="18" s="1"/>
  <c r="K108" i="18"/>
  <c r="K152" i="18"/>
  <c r="N15" i="19"/>
  <c r="H27" i="37" l="1"/>
  <c r="H26" i="37"/>
  <c r="K31" i="37"/>
  <c r="E31" i="37"/>
  <c r="K154" i="18"/>
  <c r="H11" i="37"/>
  <c r="H16" i="37" s="1"/>
  <c r="H31" i="37" l="1"/>
  <c r="K304" i="18"/>
  <c r="K291" i="18"/>
  <c r="H15" i="19" l="1"/>
  <c r="K15" i="19"/>
  <c r="J263" i="18" l="1"/>
  <c r="G263" i="18"/>
  <c r="G260" i="18"/>
  <c r="G152" i="18" l="1"/>
  <c r="G154" i="18" l="1"/>
  <c r="F29" i="9" l="1"/>
  <c r="J212" i="18" l="1"/>
  <c r="F20" i="11"/>
  <c r="F31" i="11"/>
  <c r="J171" i="18"/>
  <c r="F13" i="11" l="1"/>
  <c r="J229" i="18"/>
  <c r="J233" i="18" l="1"/>
  <c r="F36" i="11"/>
  <c r="J77" i="18" l="1"/>
  <c r="G77" i="18"/>
  <c r="G29" i="37" l="1"/>
  <c r="H25" i="16"/>
  <c r="G55" i="18"/>
  <c r="J55" i="18"/>
  <c r="J137" i="18"/>
  <c r="G137" i="18"/>
  <c r="D25" i="16"/>
  <c r="G30" i="37" l="1"/>
  <c r="J124" i="18"/>
  <c r="G14" i="37"/>
  <c r="J108" i="18"/>
  <c r="G108" i="18"/>
  <c r="G51" i="18"/>
  <c r="G28" i="37" l="1"/>
  <c r="G26" i="37"/>
  <c r="G13" i="37"/>
  <c r="G15" i="37"/>
  <c r="J31" i="37" l="1"/>
  <c r="J66" i="18"/>
  <c r="G27" i="37"/>
  <c r="G12" i="37"/>
  <c r="J17" i="9"/>
  <c r="G31" i="18"/>
  <c r="G35" i="18" s="1"/>
  <c r="G11" i="37"/>
  <c r="J31" i="18"/>
  <c r="J35" i="18" s="1"/>
  <c r="F17" i="9"/>
  <c r="G66" i="18"/>
  <c r="J51" i="18" l="1"/>
  <c r="G124" i="18" l="1"/>
  <c r="G15" i="19" l="1"/>
  <c r="M15" i="19" l="1"/>
  <c r="J16" i="37"/>
  <c r="D31" i="37" l="1"/>
  <c r="G24" i="37"/>
  <c r="G31" i="37" s="1"/>
  <c r="J15" i="19"/>
  <c r="F18" i="9"/>
  <c r="D15" i="19"/>
  <c r="J18" i="9"/>
  <c r="D16" i="37"/>
  <c r="F22" i="9" l="1"/>
  <c r="G9" i="37"/>
  <c r="J22" i="9"/>
  <c r="J24" i="9" l="1"/>
  <c r="H19" i="16"/>
  <c r="G16" i="37"/>
  <c r="D35" i="16"/>
  <c r="D37" i="16" s="1"/>
  <c r="J304" i="18"/>
  <c r="G304" i="18"/>
  <c r="F24" i="9"/>
  <c r="J291" i="18" l="1"/>
  <c r="G291" i="18"/>
  <c r="F30" i="9"/>
  <c r="H35" i="16"/>
  <c r="H37" i="16" s="1"/>
  <c r="J152" i="18" l="1"/>
  <c r="J154" i="18" l="1"/>
  <c r="J260" i="18" l="1"/>
  <c r="J29" i="9" l="1"/>
  <c r="J30" i="9" s="1"/>
  <c r="F45" i="11" l="1"/>
  <c r="F47" i="11" s="1"/>
</calcChain>
</file>

<file path=xl/sharedStrings.xml><?xml version="1.0" encoding="utf-8"?>
<sst xmlns="http://schemas.openxmlformats.org/spreadsheetml/2006/main" count="507" uniqueCount="289">
  <si>
    <t xml:space="preserve"> Condensed Consolidated Statements of Profit and Loss and Other Comprehensive Income</t>
  </si>
  <si>
    <t>Quarter ended</t>
  </si>
  <si>
    <t>Year ended</t>
  </si>
  <si>
    <t>December 31,</t>
  </si>
  <si>
    <t>(In millions of US dollars)</t>
  </si>
  <si>
    <t>Note</t>
  </si>
  <si>
    <t>Revenues and Other Income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</si>
  <si>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</si>
  <si>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</si>
  <si>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</si>
  <si>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</si>
  <si>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non-current assets (excl. MultiClient library)</t>
  </si>
  <si>
    <t>Impairment and gain/(loss) on sale of non-current assets (excl. MultiClient library)</t>
  </si>
  <si>
    <t>Other charges, net</t>
  </si>
  <si>
    <t>Total operating expenses</t>
  </si>
  <si>
    <t xml:space="preserve">     Operating profit (loss)/EBIT</t>
  </si>
  <si>
    <t xml:space="preserve"> </t>
  </si>
  <si>
    <t xml:space="preserve">Share of results from associated companies </t>
  </si>
  <si>
    <t>Interest expense</t>
  </si>
  <si>
    <t>Other financial expense, net</t>
  </si>
  <si>
    <t xml:space="preserve">     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</si>
  <si>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</si>
  <si>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</si>
  <si>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</si>
  <si>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</si>
  <si>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</si>
  <si>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Other comprehensive income (loss) for the period, net of tax</t>
  </si>
  <si>
    <t>Total comprehensive income (loss) to equity holders of PGS ASA</t>
  </si>
  <si>
    <t>Earnings per share attributable to equity holders of the parent during the period</t>
  </si>
  <si>
    <t>-Basic and diluted earnings per share</t>
  </si>
  <si>
    <t>Condensed Consolidated Statements of Financial Position</t>
  </si>
  <si>
    <t>ASSETS</t>
  </si>
  <si>
    <t>Cash and cash equivalents</t>
  </si>
  <si>
    <t>Restricted cash</t>
  </si>
  <si>
    <t>Accounts receivables</t>
  </si>
  <si>
    <t>Accrued revenues and other receivables</t>
  </si>
  <si>
    <t>Other current assets</t>
  </si>
  <si>
    <t xml:space="preserve">     Total current assets</t>
  </si>
  <si>
    <t>Property and equipment</t>
  </si>
  <si>
    <t>MultiClient library</t>
  </si>
  <si>
    <t>Deferred tax assets</t>
  </si>
  <si>
    <t>Other non-current assets</t>
  </si>
  <si>
    <t>Other intangible assets</t>
  </si>
  <si>
    <t xml:space="preserve">     Total non-current assets</t>
  </si>
  <si>
    <t>Total assets</t>
  </si>
  <si>
    <t>LIABILITIES AND SHAREHOLDERS' EQUITY</t>
  </si>
  <si>
    <t>Interest-bearing debt</t>
  </si>
  <si>
    <t>Lease liabilities</t>
  </si>
  <si>
    <t>Accounts payable</t>
  </si>
  <si>
    <t>Accrued expenses and other current liabilities</t>
  </si>
  <si>
    <t>Deferred revenues</t>
  </si>
  <si>
    <t>Income taxes payable</t>
  </si>
  <si>
    <t xml:space="preserve">     Total current liabilities</t>
  </si>
  <si>
    <t>Deferred tax liabilities</t>
  </si>
  <si>
    <t>Other non-current liabilities</t>
  </si>
  <si>
    <t xml:space="preserve">     Total non-current liabilities</t>
  </si>
  <si>
    <t xml:space="preserve">Common stock; par value NOK 3; </t>
  </si>
  <si>
    <t xml:space="preserve">   issued and outstanding 955,310,440 shares </t>
  </si>
  <si>
    <t xml:space="preserve">   Treasury shares, par value</t>
  </si>
  <si>
    <t>Additional paid-in capital</t>
  </si>
  <si>
    <t xml:space="preserve">     Total paid-in capital</t>
  </si>
  <si>
    <t xml:space="preserve">Accumulated earnings </t>
  </si>
  <si>
    <t>Other capital reserves</t>
  </si>
  <si>
    <t xml:space="preserve">     Total shareholders' equity</t>
  </si>
  <si>
    <t>Total liabilities and shareholders' equity</t>
  </si>
  <si>
    <t>Condensed Consolidated Statements of Changes in Shareholders' Equity</t>
  </si>
  <si>
    <t>For the year ended December 31, 2022</t>
  </si>
  <si>
    <t>Attributable to equity holders of PGS ASA</t>
  </si>
  <si>
    <t>Share</t>
  </si>
  <si>
    <t>Treasury</t>
  </si>
  <si>
    <t>Additional</t>
  </si>
  <si>
    <t xml:space="preserve">Other </t>
  </si>
  <si>
    <t>capital</t>
  </si>
  <si>
    <t>shares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</si>
  <si>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</si>
  <si>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</si>
  <si>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</si>
  <si>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</si>
  <si>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</si>
  <si>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</si>
  <si>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</si>
  <si>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</si>
  <si>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</si>
  <si>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Balance as of January 1, 2022</t>
  </si>
  <si>
    <t>Profit (loss) for the period</t>
  </si>
  <si>
    <t>Other comprehensive income (loss)</t>
  </si>
  <si>
    <t>Shares issued at conversion of convertible bond</t>
  </si>
  <si>
    <t>Share based payments</t>
  </si>
  <si>
    <t>Shares issued for cash consideration</t>
  </si>
  <si>
    <t>Acquired treasury shares</t>
  </si>
  <si>
    <t>Share based payments, equity settled</t>
  </si>
  <si>
    <t>Balance as of December 31, 2022</t>
  </si>
  <si>
    <t>For the year ended December 31, 2023</t>
  </si>
  <si>
    <t>Balance as of January 1, 2023</t>
  </si>
  <si>
    <t>Share capital increase</t>
  </si>
  <si>
    <t>Balance as of December 31, 2023</t>
  </si>
  <si>
    <t>Condensed Consolidated Statements of Cash Flows</t>
  </si>
  <si>
    <t>Income (loss) before income tax expense</t>
  </si>
  <si>
    <t>Depreciation, amortization, impairment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</si>
  <si>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</si>
  <si>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</si>
  <si>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</si>
  <si>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</si>
  <si>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receivables,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</si>
  <si>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</si>
  <si>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</si>
  <si>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</si>
  <si>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</si>
  <si>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Net cash provided by operating activities</t>
  </si>
  <si>
    <t>Investment in MultiClient library</t>
  </si>
  <si>
    <t>Investment in property and equipment</t>
  </si>
  <si>
    <t>Investment in other intangible assets</t>
  </si>
  <si>
    <t>Investment in other current -and non-current assets</t>
  </si>
  <si>
    <t xml:space="preserve"> Proceeds from sale and disposal of assets</t>
  </si>
  <si>
    <t>Net cash used in investing activities</t>
  </si>
  <si>
    <t>Interest paid on interest-bearing debt</t>
  </si>
  <si>
    <t>Proceeds, net of deferred loan costs, from issuance of long-term debt</t>
  </si>
  <si>
    <t>Repayment of interest-bearing debt</t>
  </si>
  <si>
    <t>Proceeds from  share issue</t>
  </si>
  <si>
    <t>Share buy-back</t>
  </si>
  <si>
    <t>Payment of lease liabilities (recognized under IFRS 16)</t>
  </si>
  <si>
    <t>Payments of leases classified as interest</t>
  </si>
  <si>
    <t>Decrease (increase) in restricted cash related to debt service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</si>
  <si>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</si>
  <si>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</si>
  <si>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</si>
  <si>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</si>
  <si>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Key Financial Figures</t>
  </si>
  <si>
    <t>(In millions of US dollars, except per share data)</t>
  </si>
  <si>
    <t>Segment reporting</t>
  </si>
  <si>
    <t>Produced Revenues</t>
  </si>
  <si>
    <t>Produced EBITDA</t>
  </si>
  <si>
    <t>Produced EBIT ex. impairment and other charges, net</t>
  </si>
  <si>
    <t>Profit and loss numbers, As Reported</t>
  </si>
  <si>
    <t>EBIT ex. impairment and other charges, net</t>
  </si>
  <si>
    <t>Net financial items</t>
  </si>
  <si>
    <t>Income tax expense</t>
  </si>
  <si>
    <t>Net income (loss) to equity holders</t>
  </si>
  <si>
    <t>Basic earnings per share ($ per share)</t>
  </si>
  <si>
    <t>Other key numbers</t>
  </si>
  <si>
    <t>Cash investment in MultiClient library</t>
  </si>
  <si>
    <t>Capital expenditures (whether paid or not)</t>
  </si>
  <si>
    <t xml:space="preserve">Total assets </t>
  </si>
  <si>
    <t>Net interest-bearing debt</t>
  </si>
  <si>
    <t>Net interest-bearing debt, including lease liabilities following IFRS 16</t>
  </si>
  <si>
    <t>Note 1 Segment Reporting</t>
  </si>
  <si>
    <t>Produced</t>
  </si>
  <si>
    <t>Adjustments</t>
  </si>
  <si>
    <t>As Reported</t>
  </si>
  <si>
    <t>Amortization of MultiClient library</t>
  </si>
  <si>
    <t>Depreciation and amortization (excl. MultiClient library)</t>
  </si>
  <si>
    <t>Operating profit (loss)/ EBIT, ex impairment and other charges, net</t>
  </si>
  <si>
    <t>Note 2 -Revenues</t>
  </si>
  <si>
    <t>Revenues and Other Income by service type:</t>
  </si>
  <si>
    <t xml:space="preserve"> -Contract</t>
  </si>
  <si>
    <t xml:space="preserve"> -MultiClient pre-funding</t>
  </si>
  <si>
    <t xml:space="preserve"> -MultiClient late sales</t>
  </si>
  <si>
    <t xml:space="preserve"> -Imaging</t>
  </si>
  <si>
    <t xml:space="preserve"> -Other Income</t>
  </si>
  <si>
    <t>Total Revenues and Other Income</t>
  </si>
  <si>
    <t>Note 2 table -  see tab "Note 2"</t>
  </si>
  <si>
    <t>Vessel Allocation(1):</t>
  </si>
  <si>
    <t>Contract</t>
  </si>
  <si>
    <t>MultiClient</t>
  </si>
  <si>
    <t>Steaming</t>
  </si>
  <si>
    <t>Yard</t>
  </si>
  <si>
    <t>Stacked/standby</t>
  </si>
  <si>
    <t xml:space="preserve">The Q4 2023 vessel statistics includes 7 vessels. The comparative period Q4 2022 is based on 6 vessels. The statistics excludes cold-stacked vessels. </t>
  </si>
  <si>
    <t>Sanco Swift, rigged for offshore wind site characterization since early Q2 2023, is excluded from the statistics.</t>
  </si>
  <si>
    <t>Note 3 - Net Operating Expenses</t>
  </si>
  <si>
    <t xml:space="preserve">Net operating expenses consist of the following: </t>
  </si>
  <si>
    <t>Cost of sales including investment in MultiClient library</t>
  </si>
  <si>
    <t>Research and development costs before capitalized development costs</t>
  </si>
  <si>
    <t>Selling, general and administrative costs</t>
  </si>
  <si>
    <t>Cash Cost, gross</t>
  </si>
  <si>
    <t>Steaming deferral, net</t>
  </si>
  <si>
    <t>Capitalized development costs</t>
  </si>
  <si>
    <t>Net operating expenses</t>
  </si>
  <si>
    <t>Note 4 - Amortization, Depreciation, Impairments and Other Charges, net</t>
  </si>
  <si>
    <t>Amortization and impairment of MultiClient library consist of the following:</t>
  </si>
  <si>
    <t>Accelerated amortization of MultiClient library</t>
  </si>
  <si>
    <t>Impairment of MultiClient library</t>
  </si>
  <si>
    <t>Total</t>
  </si>
  <si>
    <t>Depreciation and amortization of non-current assets (excl. MultiClient library) consist of the following:</t>
  </si>
  <si>
    <t>Gross depreciation*</t>
  </si>
  <si>
    <t>Deferred Steaming depreciation, net</t>
  </si>
  <si>
    <t>Depreciation capitalized to the MultiClient library</t>
  </si>
  <si>
    <t>*includes depreciation of right-of-use assets amounting to $5.8 million and $4.1 million for the quarter ended December 31, 2023 and 2022 respectively.</t>
  </si>
  <si>
    <t>For the full year 2023 and 2022, depreciation of right-of-use assets amounts to $18.9 and $17.6 million respectively.</t>
  </si>
  <si>
    <t>Impairment and gain/(loss) on sale of non-current assets (excluding MultiClient library) consist of the following:</t>
  </si>
  <si>
    <t xml:space="preserve">Property and equipment </t>
  </si>
  <si>
    <t>Other Intangible assets</t>
  </si>
  <si>
    <t xml:space="preserve">Other charges, net consist of the following: </t>
  </si>
  <si>
    <t>Onerous contracts with customers</t>
  </si>
  <si>
    <t>Provision for bad debt</t>
  </si>
  <si>
    <t>Gain (loss) sale subsidiaries</t>
  </si>
  <si>
    <t>Other</t>
  </si>
  <si>
    <t>Note 5 - Share of results from associated companies</t>
  </si>
  <si>
    <t>Note 6 - Interest expenses</t>
  </si>
  <si>
    <t>Interest expense consists of the following:</t>
  </si>
  <si>
    <t>Interest on debt, gross</t>
  </si>
  <si>
    <t>Imputed interest cost on lease agreements</t>
  </si>
  <si>
    <t>Capitalized interest, MultiClient library</t>
  </si>
  <si>
    <t>Note 7 - Other Financial Expenses, net</t>
  </si>
  <si>
    <t>Other financial expense, net consists of the following:</t>
  </si>
  <si>
    <t>Interest income</t>
  </si>
  <si>
    <t>Currency exchange gain (loss)</t>
  </si>
  <si>
    <t>Write off deferred and other loan cost</t>
  </si>
  <si>
    <t>Net gain/(loss) on separate derivative financial instrument</t>
  </si>
  <si>
    <t xml:space="preserve">Other  </t>
  </si>
  <si>
    <t>Note 8 - Income Tax and Contingencies</t>
  </si>
  <si>
    <t>Income tax consists of the following:</t>
  </si>
  <si>
    <t>Current tax</t>
  </si>
  <si>
    <t>Change in deferred tax</t>
  </si>
  <si>
    <t>Note 9 - Property and Equipment</t>
  </si>
  <si>
    <t>Capital expenditures, whether paid or not, consist of the following:</t>
  </si>
  <si>
    <t>Seismic equipment</t>
  </si>
  <si>
    <t>Vessel upgrades/Yard</t>
  </si>
  <si>
    <t>Compute infrastructure/ technology</t>
  </si>
  <si>
    <t>Total addition to property and equipment, whether paid or not</t>
  </si>
  <si>
    <t>Change in working capital</t>
  </si>
  <si>
    <t>Note 10 - MultiClient Library</t>
  </si>
  <si>
    <t>The carrying value of the MultiClient library by year of completion is as follows:</t>
  </si>
  <si>
    <t>Completed during 2019</t>
  </si>
  <si>
    <t>Completed during 2020</t>
  </si>
  <si>
    <t>Completed during 2021</t>
  </si>
  <si>
    <t>Completed during 2022</t>
  </si>
  <si>
    <t>Completed during 2023</t>
  </si>
  <si>
    <t xml:space="preserve">    Completed surveys</t>
  </si>
  <si>
    <t xml:space="preserve">    Surveys in progress</t>
  </si>
  <si>
    <t>Key figures MultiClient library:</t>
  </si>
  <si>
    <t>MultiClient pre-funding revenue *</t>
  </si>
  <si>
    <t>MultiClient late sales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</si>
  <si>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</si>
  <si>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</si>
  <si>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</si>
  <si>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MultiClient pre-funding revenue, produced</t>
  </si>
  <si>
    <t xml:space="preserve">Prefunding as a percentage of MultiClient cash investment </t>
  </si>
  <si>
    <t xml:space="preserve">* Includes revenue from sale to joint operations in the amount of $23.3 and nil for the quarter ended December 31, 2023 and 2022 respectively. 
</t>
  </si>
  <si>
    <t xml:space="preserve">   For the full year 2023 and 2022, revenue from sale to joint operations amounts to $89.4 million and $25.9 million, respectively.</t>
  </si>
  <si>
    <t>Note 11 liquidity and financing</t>
  </si>
  <si>
    <t>Interest-bearing debt consists of the following:</t>
  </si>
  <si>
    <t>Secured</t>
  </si>
  <si>
    <t>Term loan B, Libor + 6-750 basis points (linked to total leverage ratio (“TLR”)), due 2024</t>
  </si>
  <si>
    <t>Super Senior Loan, Libor + 675 Basis points, due 2024</t>
  </si>
  <si>
    <t>Term loan, SOFR + 700 basis points, due 2026</t>
  </si>
  <si>
    <t>Export credit financing, due 2025</t>
  </si>
  <si>
    <t>Export credit financing, due 2027</t>
  </si>
  <si>
    <t>Senior notes, Coupon 13.5%, due 2027</t>
  </si>
  <si>
    <t>Total loans and bonds, gross (1)</t>
  </si>
  <si>
    <t>Less current portion</t>
  </si>
  <si>
    <t>Less deferred loan costs, net of debt premiums</t>
  </si>
  <si>
    <t>Less modification of debt treated as extinguishment</t>
  </si>
  <si>
    <t>Non-current interest-bearing debt</t>
  </si>
  <si>
    <t xml:space="preserve">(1) The estimated fair value of total loans and bonds, gross was $824.1 million as of December 31, 2023, compared to $1,015.5 million as of December 31, 2022.  </t>
  </si>
  <si>
    <t>Undrawn facilities consists of the following:</t>
  </si>
  <si>
    <t>Performance bond</t>
  </si>
  <si>
    <t>Summary of net interest-bearing debt:</t>
  </si>
  <si>
    <t>Loans and bonds gross</t>
  </si>
  <si>
    <t>Restricted cash (current and non-current)</t>
  </si>
  <si>
    <t>Net interest-bearing debt, excluding lease liabilities</t>
  </si>
  <si>
    <t>Lease liabilities current</t>
  </si>
  <si>
    <t>Lease liabilities non-current</t>
  </si>
  <si>
    <t>Net interest-bearing debt, including lease liabilities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</si>
  <si>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</si>
  <si>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</si>
  <si>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</si>
  <si>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</si>
  <si>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</si>
  <si>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</si>
  <si>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</si>
  <si>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Other Comprehensive Income</t>
  </si>
  <si>
    <t>Actuarial gains (losses) on defined benefit pension plans</t>
  </si>
  <si>
    <t>Income tax effect on actuarial gains and losses</t>
  </si>
  <si>
    <t>Gains (losses) on hedges and other</t>
  </si>
  <si>
    <t>Other comprehensive income (loss) of associated companies</t>
  </si>
  <si>
    <t>Appendix I</t>
  </si>
  <si>
    <t>Operating profit (loss) as reported</t>
  </si>
  <si>
    <t>Impairment and loss on sale of long-term assets (excl. MultiClient library)</t>
  </si>
  <si>
    <t>Produced revenue adjustment to revenue as reported</t>
  </si>
  <si>
    <t>Depreciation and amortization of long term assets (excl. MultiClient library)</t>
  </si>
  <si>
    <t>Segment adjustment to Amortization As Reported</t>
  </si>
  <si>
    <t>Appendix II</t>
  </si>
  <si>
    <t>Revenue related balances</t>
  </si>
  <si>
    <t>Accrued revenues and other receivables:</t>
  </si>
  <si>
    <t xml:space="preserve">     Accrued revenues</t>
  </si>
  <si>
    <t xml:space="preserve">     Prefunding revenue share *</t>
  </si>
  <si>
    <t xml:space="preserve">     Other receivables</t>
  </si>
  <si>
    <t>* Paid or payable to JV partners on projects were PGS has not yet recognized revenue under IFRS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</si>
</sst>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&quot;$&quot;* #,##0_);_(&quot;$&quot;* \(#,##0\);_(&quot;$&quot;* &quot;-&quot;??_);_(@_)"/>
    <numFmt numFmtId="170" formatCode="_ * #,##0_ ;_ * \(#,##0\)_ ;_ * &quot;-&quot;_ ;_ @_ "/>
    <numFmt numFmtId="171" formatCode="_ * #,##0_ ;_ * \-#,##0_ ;_ * &quot;-&quot;_ ;_ @_ "/>
    <numFmt numFmtId="172" formatCode="_(* #,##0.0_);_(* \(#,##0.0\);_(* &quot;-&quot;?_);_(@_)"/>
    <numFmt numFmtId="173" formatCode="_(* #,##0.0000_);_(* \(#,##0.0000\);_(* &quot;-&quot;??_);_(@_)"/>
    <numFmt numFmtId="174" formatCode="_-* #,##0.0_-;\-* #,##0.0_-;_-* &quot;-&quot;??_-;_-@_-"/>
    <numFmt numFmtId="175" formatCode="_-* #,##0_-;\-* #,##0_-;_-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7.5"/>
      <color theme="1"/>
      <name val="Calibri"/>
      <family val="2"/>
      <scheme val="minor"/>
    </font>
    <font>
      <sz val="7.5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264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166" fontId="0" fillId="0" borderId="0" xfId="0" applyNumberFormat="1"/>
    <xf numFmtId="0" fontId="2" fillId="0" borderId="1" xfId="0" applyFont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7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7" fillId="0" borderId="4" xfId="5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167" fontId="7" fillId="0" borderId="4" xfId="1" applyNumberFormat="1" applyFont="1" applyBorder="1" applyAlignment="1">
      <alignment horizontal="left"/>
    </xf>
    <xf numFmtId="167" fontId="7" fillId="0" borderId="0" xfId="1" applyNumberFormat="1" applyFont="1" applyBorder="1" applyAlignment="1">
      <alignment horizontal="left"/>
    </xf>
    <xf numFmtId="166" fontId="7" fillId="0" borderId="4" xfId="6" applyNumberFormat="1" applyFont="1" applyFill="1" applyBorder="1"/>
    <xf numFmtId="166" fontId="7" fillId="0" borderId="0" xfId="1" applyNumberFormat="1" applyFont="1" applyFill="1" applyBorder="1"/>
    <xf numFmtId="166" fontId="7" fillId="0" borderId="4" xfId="1" applyNumberFormat="1" applyFont="1" applyFill="1" applyBorder="1"/>
    <xf numFmtId="167" fontId="7" fillId="0" borderId="0" xfId="1" applyNumberFormat="1" applyFont="1" applyFill="1" applyBorder="1" applyAlignment="1">
      <alignment horizontal="left"/>
    </xf>
    <xf numFmtId="166" fontId="7" fillId="0" borderId="0" xfId="6" applyNumberFormat="1" applyFont="1" applyFill="1" applyBorder="1"/>
    <xf numFmtId="167" fontId="7" fillId="0" borderId="0" xfId="1" applyNumberFormat="1" applyFont="1" applyAlignment="1">
      <alignment horizontal="left"/>
    </xf>
    <xf numFmtId="166" fontId="7" fillId="0" borderId="0" xfId="6" applyNumberFormat="1" applyFont="1" applyFill="1"/>
    <xf numFmtId="166" fontId="7" fillId="0" borderId="0" xfId="1" applyNumberFormat="1" applyFont="1" applyFill="1"/>
    <xf numFmtId="167" fontId="7" fillId="0" borderId="1" xfId="1" applyNumberFormat="1" applyFont="1" applyBorder="1" applyAlignment="1">
      <alignment horizontal="left"/>
    </xf>
    <xf numFmtId="166" fontId="7" fillId="0" borderId="1" xfId="6" applyNumberFormat="1" applyFont="1" applyFill="1" applyBorder="1"/>
    <xf numFmtId="166" fontId="7" fillId="0" borderId="1" xfId="1" applyNumberFormat="1" applyFont="1" applyFill="1" applyBorder="1"/>
    <xf numFmtId="167" fontId="8" fillId="0" borderId="0" xfId="1" applyNumberFormat="1" applyFont="1" applyBorder="1" applyAlignment="1">
      <alignment horizontal="left"/>
    </xf>
    <xf numFmtId="166" fontId="8" fillId="0" borderId="0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12" fillId="0" borderId="0" xfId="6" applyNumberFormat="1" applyFont="1" applyFill="1" applyBorder="1"/>
    <xf numFmtId="167" fontId="8" fillId="0" borderId="0" xfId="1" applyNumberFormat="1" applyFont="1" applyAlignment="1">
      <alignment horizontal="left"/>
    </xf>
    <xf numFmtId="167" fontId="8" fillId="0" borderId="1" xfId="1" applyNumberFormat="1" applyFont="1" applyBorder="1" applyAlignment="1">
      <alignment horizontal="left"/>
    </xf>
    <xf numFmtId="0" fontId="13" fillId="0" borderId="0" xfId="0" applyFont="1"/>
    <xf numFmtId="167" fontId="14" fillId="0" borderId="0" xfId="1" applyNumberFormat="1" applyFont="1" applyFill="1" applyBorder="1" applyAlignment="1">
      <alignment horizontal="left"/>
    </xf>
    <xf numFmtId="169" fontId="15" fillId="0" borderId="0" xfId="2" applyNumberFormat="1" applyFont="1" applyFill="1" applyBorder="1"/>
    <xf numFmtId="169" fontId="16" fillId="0" borderId="0" xfId="2" applyNumberFormat="1" applyFont="1" applyFill="1" applyBorder="1"/>
    <xf numFmtId="169" fontId="14" fillId="0" borderId="0" xfId="2" applyNumberFormat="1" applyFont="1" applyFill="1" applyBorder="1"/>
    <xf numFmtId="0" fontId="14" fillId="0" borderId="0" xfId="0" applyFont="1"/>
    <xf numFmtId="0" fontId="4" fillId="0" borderId="2" xfId="0" applyFont="1" applyBorder="1"/>
    <xf numFmtId="0" fontId="4" fillId="0" borderId="1" xfId="0" applyFont="1" applyBorder="1"/>
    <xf numFmtId="0" fontId="19" fillId="0" borderId="1" xfId="0" applyFont="1" applyBorder="1"/>
    <xf numFmtId="0" fontId="19" fillId="0" borderId="0" xfId="0" applyFont="1"/>
    <xf numFmtId="0" fontId="4" fillId="0" borderId="4" xfId="0" applyFont="1" applyBorder="1"/>
    <xf numFmtId="0" fontId="7" fillId="0" borderId="0" xfId="5" applyFont="1"/>
    <xf numFmtId="166" fontId="7" fillId="0" borderId="0" xfId="5" applyNumberFormat="1" applyFont="1"/>
    <xf numFmtId="166" fontId="8" fillId="0" borderId="1" xfId="5" applyNumberFormat="1" applyFont="1" applyBorder="1"/>
    <xf numFmtId="0" fontId="8" fillId="0" borderId="1" xfId="5" applyFont="1" applyBorder="1"/>
    <xf numFmtId="0" fontId="7" fillId="0" borderId="4" xfId="5" quotePrefix="1" applyFont="1" applyBorder="1" applyAlignment="1">
      <alignment horizontal="right"/>
    </xf>
    <xf numFmtId="0" fontId="7" fillId="0" borderId="1" xfId="5" applyFont="1" applyBorder="1" applyAlignment="1">
      <alignment horizontal="right"/>
    </xf>
    <xf numFmtId="0" fontId="7" fillId="0" borderId="4" xfId="5" applyFont="1" applyBorder="1" applyAlignment="1">
      <alignment horizontal="right"/>
    </xf>
    <xf numFmtId="0" fontId="7" fillId="0" borderId="0" xfId="5" quotePrefix="1" applyFont="1"/>
    <xf numFmtId="166" fontId="8" fillId="0" borderId="0" xfId="5" applyNumberFormat="1" applyFont="1"/>
    <xf numFmtId="0" fontId="8" fillId="0" borderId="0" xfId="5" applyFont="1"/>
    <xf numFmtId="0" fontId="18" fillId="0" borderId="2" xfId="0" applyFont="1" applyBorder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Continuous"/>
    </xf>
    <xf numFmtId="0" fontId="7" fillId="0" borderId="1" xfId="0" applyFont="1" applyBorder="1"/>
    <xf numFmtId="0" fontId="7" fillId="0" borderId="4" xfId="0" applyFont="1" applyBorder="1"/>
    <xf numFmtId="0" fontId="8" fillId="0" borderId="0" xfId="0" applyFont="1"/>
    <xf numFmtId="166" fontId="10" fillId="0" borderId="0" xfId="1" applyNumberFormat="1" applyFont="1" applyFill="1"/>
    <xf numFmtId="0" fontId="6" fillId="0" borderId="0" xfId="5"/>
    <xf numFmtId="0" fontId="20" fillId="0" borderId="2" xfId="0" applyFont="1" applyBorder="1"/>
    <xf numFmtId="0" fontId="9" fillId="0" borderId="4" xfId="5" applyFont="1" applyBorder="1"/>
    <xf numFmtId="0" fontId="14" fillId="0" borderId="0" xfId="5" applyFont="1"/>
    <xf numFmtId="0" fontId="21" fillId="0" borderId="0" xfId="5" applyFont="1" applyAlignment="1">
      <alignment horizontal="left"/>
    </xf>
    <xf numFmtId="0" fontId="22" fillId="0" borderId="0" xfId="5" applyFont="1" applyAlignment="1">
      <alignment horizontal="left"/>
    </xf>
    <xf numFmtId="0" fontId="18" fillId="0" borderId="0" xfId="5" applyFont="1"/>
    <xf numFmtId="41" fontId="7" fillId="0" borderId="0" xfId="5" applyNumberFormat="1" applyFont="1" applyAlignment="1">
      <alignment horizontal="center"/>
    </xf>
    <xf numFmtId="170" fontId="7" fillId="0" borderId="4" xfId="5" applyNumberFormat="1" applyFont="1" applyBorder="1" applyAlignment="1">
      <alignment horizontal="center"/>
    </xf>
    <xf numFmtId="170" fontId="7" fillId="0" borderId="0" xfId="5" applyNumberFormat="1" applyFont="1" applyAlignment="1">
      <alignment horizontal="center"/>
    </xf>
    <xf numFmtId="166" fontId="8" fillId="0" borderId="0" xfId="7" applyNumberFormat="1" applyFont="1" applyFill="1" applyBorder="1"/>
    <xf numFmtId="166" fontId="8" fillId="0" borderId="0" xfId="7" applyNumberFormat="1" applyFont="1" applyFill="1"/>
    <xf numFmtId="166" fontId="7" fillId="0" borderId="0" xfId="7" applyNumberFormat="1" applyFont="1" applyFill="1" applyBorder="1"/>
    <xf numFmtId="166" fontId="8" fillId="0" borderId="1" xfId="7" applyNumberFormat="1" applyFont="1" applyFill="1" applyBorder="1"/>
    <xf numFmtId="166" fontId="14" fillId="0" borderId="0" xfId="7" applyNumberFormat="1" applyFont="1" applyFill="1" applyBorder="1"/>
    <xf numFmtId="166" fontId="7" fillId="0" borderId="1" xfId="7" applyNumberFormat="1" applyFont="1" applyFill="1" applyBorder="1"/>
    <xf numFmtId="0" fontId="8" fillId="0" borderId="0" xfId="0" applyFont="1" applyAlignment="1">
      <alignment horizontal="left"/>
    </xf>
    <xf numFmtId="0" fontId="0" fillId="0" borderId="4" xfId="0" applyBorder="1"/>
    <xf numFmtId="0" fontId="6" fillId="0" borderId="0" xfId="0" applyFont="1" applyAlignment="1">
      <alignment horizontal="center" vertical="center"/>
    </xf>
    <xf numFmtId="166" fontId="7" fillId="0" borderId="0" xfId="7" applyNumberFormat="1" applyFont="1" applyFill="1" applyAlignment="1"/>
    <xf numFmtId="166" fontId="7" fillId="0" borderId="0" xfId="7" applyNumberFormat="1" applyFont="1" applyFill="1" applyBorder="1" applyAlignment="1"/>
    <xf numFmtId="166" fontId="8" fillId="0" borderId="1" xfId="7" applyNumberFormat="1" applyFont="1" applyFill="1" applyBorder="1" applyAlignment="1"/>
    <xf numFmtId="166" fontId="8" fillId="0" borderId="0" xfId="7" applyNumberFormat="1" applyFont="1" applyFill="1" applyBorder="1" applyAlignment="1"/>
    <xf numFmtId="0" fontId="7" fillId="0" borderId="2" xfId="5" applyFont="1" applyBorder="1"/>
    <xf numFmtId="171" fontId="7" fillId="0" borderId="2" xfId="5" applyNumberFormat="1" applyFont="1" applyBorder="1"/>
    <xf numFmtId="0" fontId="23" fillId="0" borderId="0" xfId="5" applyFont="1"/>
    <xf numFmtId="0" fontId="7" fillId="0" borderId="4" xfId="5" applyFont="1" applyBorder="1"/>
    <xf numFmtId="0" fontId="7" fillId="0" borderId="0" xfId="5" quotePrefix="1" applyFont="1" applyAlignment="1">
      <alignment horizontal="right"/>
    </xf>
    <xf numFmtId="0" fontId="7" fillId="0" borderId="0" xfId="5" applyFont="1" applyAlignment="1">
      <alignment horizontal="right"/>
    </xf>
    <xf numFmtId="0" fontId="7" fillId="0" borderId="1" xfId="5" applyFont="1" applyBorder="1"/>
    <xf numFmtId="0" fontId="24" fillId="0" borderId="2" xfId="0" applyFont="1" applyBorder="1"/>
    <xf numFmtId="0" fontId="8" fillId="0" borderId="1" xfId="0" applyFont="1" applyBorder="1"/>
    <xf numFmtId="166" fontId="7" fillId="0" borderId="4" xfId="7" applyNumberFormat="1" applyFont="1" applyFill="1" applyBorder="1"/>
    <xf numFmtId="166" fontId="7" fillId="0" borderId="0" xfId="5" applyNumberFormat="1" applyFont="1" applyAlignment="1">
      <alignment horizontal="right"/>
    </xf>
    <xf numFmtId="167" fontId="7" fillId="0" borderId="0" xfId="1" applyNumberFormat="1" applyFont="1" applyFill="1" applyAlignment="1">
      <alignment horizontal="center"/>
    </xf>
    <xf numFmtId="167" fontId="7" fillId="0" borderId="0" xfId="1" quotePrefix="1" applyNumberFormat="1" applyFont="1" applyFill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7" fontId="7" fillId="0" borderId="0" xfId="1" quotePrefix="1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14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23" fillId="0" borderId="4" xfId="5" applyFont="1" applyBorder="1"/>
    <xf numFmtId="43" fontId="7" fillId="0" borderId="0" xfId="5" applyNumberFormat="1" applyFont="1"/>
    <xf numFmtId="0" fontId="25" fillId="0" borderId="0" xfId="0" applyFont="1"/>
    <xf numFmtId="0" fontId="10" fillId="0" borderId="0" xfId="0" applyFont="1"/>
    <xf numFmtId="166" fontId="7" fillId="0" borderId="2" xfId="7" applyNumberFormat="1" applyFont="1" applyFill="1" applyBorder="1"/>
    <xf numFmtId="0" fontId="27" fillId="0" borderId="0" xfId="5" applyFont="1"/>
    <xf numFmtId="167" fontId="7" fillId="0" borderId="2" xfId="7" applyNumberFormat="1" applyFont="1" applyFill="1" applyBorder="1" applyAlignment="1">
      <alignment horizontal="left"/>
    </xf>
    <xf numFmtId="167" fontId="7" fillId="0" borderId="0" xfId="7" quotePrefix="1" applyNumberFormat="1" applyFont="1" applyFill="1" applyBorder="1" applyAlignment="1">
      <alignment horizontal="left"/>
    </xf>
    <xf numFmtId="167" fontId="7" fillId="0" borderId="4" xfId="7" applyNumberFormat="1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9" fillId="0" borderId="0" xfId="5" applyFont="1"/>
    <xf numFmtId="0" fontId="28" fillId="0" borderId="0" xfId="0" applyFont="1" applyAlignment="1">
      <alignment horizontal="left"/>
    </xf>
    <xf numFmtId="0" fontId="17" fillId="0" borderId="0" xfId="0" applyFont="1"/>
    <xf numFmtId="167" fontId="8" fillId="0" borderId="0" xfId="7" applyNumberFormat="1" applyFont="1" applyFill="1" applyAlignment="1"/>
    <xf numFmtId="167" fontId="7" fillId="0" borderId="0" xfId="7" applyNumberFormat="1" applyFont="1" applyAlignment="1">
      <alignment horizontal="left"/>
    </xf>
    <xf numFmtId="167" fontId="8" fillId="0" borderId="1" xfId="7" applyNumberFormat="1" applyFont="1" applyBorder="1" applyAlignment="1">
      <alignment horizontal="left"/>
    </xf>
    <xf numFmtId="9" fontId="7" fillId="0" borderId="0" xfId="3" applyFont="1" applyFill="1" applyBorder="1"/>
    <xf numFmtId="9" fontId="7" fillId="0" borderId="4" xfId="3" applyFont="1" applyFill="1" applyBorder="1"/>
    <xf numFmtId="43" fontId="7" fillId="0" borderId="4" xfId="1" applyNumberFormat="1" applyFont="1" applyFill="1" applyBorder="1" applyAlignment="1">
      <alignment horizontal="right"/>
    </xf>
    <xf numFmtId="166" fontId="7" fillId="0" borderId="0" xfId="5" quotePrefix="1" applyNumberFormat="1" applyFont="1" applyAlignment="1">
      <alignment horizontal="right"/>
    </xf>
    <xf numFmtId="0" fontId="26" fillId="0" borderId="0" xfId="0" applyFont="1"/>
    <xf numFmtId="166" fontId="8" fillId="0" borderId="1" xfId="5" quotePrefix="1" applyNumberFormat="1" applyFont="1" applyBorder="1" applyAlignment="1">
      <alignment horizontal="right"/>
    </xf>
    <xf numFmtId="166" fontId="8" fillId="0" borderId="1" xfId="1" quotePrefix="1" applyNumberFormat="1" applyFont="1" applyFill="1" applyBorder="1" applyAlignment="1">
      <alignment horizontal="right"/>
    </xf>
    <xf numFmtId="166" fontId="7" fillId="0" borderId="0" xfId="1" quotePrefix="1" applyNumberFormat="1" applyFont="1" applyFill="1" applyBorder="1" applyAlignment="1">
      <alignment horizontal="right"/>
    </xf>
    <xf numFmtId="165" fontId="0" fillId="0" borderId="0" xfId="0" applyNumberFormat="1"/>
    <xf numFmtId="43" fontId="7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7" fillId="0" borderId="0" xfId="1" applyNumberFormat="1" applyFont="1" applyFill="1" applyBorder="1"/>
    <xf numFmtId="43" fontId="7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7" fillId="0" borderId="0" xfId="7" applyFont="1" applyFill="1" applyBorder="1"/>
    <xf numFmtId="0" fontId="7" fillId="0" borderId="2" xfId="5" quotePrefix="1" applyFont="1" applyBorder="1"/>
    <xf numFmtId="166" fontId="7" fillId="0" borderId="4" xfId="5" applyNumberFormat="1" applyFont="1" applyBorder="1" applyAlignment="1">
      <alignment horizontal="right"/>
    </xf>
    <xf numFmtId="166" fontId="7" fillId="0" borderId="4" xfId="5" applyNumberFormat="1" applyFont="1" applyBorder="1"/>
    <xf numFmtId="0" fontId="30" fillId="0" borderId="0" xfId="0" applyFont="1"/>
    <xf numFmtId="9" fontId="7" fillId="0" borderId="4" xfId="3" quotePrefix="1" applyFont="1" applyFill="1" applyBorder="1" applyAlignment="1">
      <alignment horizontal="right"/>
    </xf>
    <xf numFmtId="0" fontId="31" fillId="0" borderId="0" xfId="0" applyFont="1"/>
    <xf numFmtId="0" fontId="32" fillId="0" borderId="0" xfId="5" applyFont="1"/>
    <xf numFmtId="171" fontId="7" fillId="0" borderId="0" xfId="5" applyNumberFormat="1" applyFont="1"/>
    <xf numFmtId="0" fontId="33" fillId="0" borderId="0" xfId="5" applyFont="1"/>
    <xf numFmtId="172" fontId="0" fillId="0" borderId="0" xfId="0" applyNumberFormat="1"/>
    <xf numFmtId="43" fontId="7" fillId="0" borderId="0" xfId="6" applyFont="1" applyFill="1"/>
    <xf numFmtId="43" fontId="7" fillId="0" borderId="0" xfId="1" applyNumberFormat="1" applyFont="1" applyFill="1"/>
    <xf numFmtId="43" fontId="7" fillId="0" borderId="0" xfId="1" applyNumberFormat="1" applyFont="1" applyFill="1" applyBorder="1" applyAlignment="1">
      <alignment horizontal="left"/>
    </xf>
    <xf numFmtId="43" fontId="0" fillId="0" borderId="0" xfId="0" applyNumberFormat="1"/>
    <xf numFmtId="173" fontId="7" fillId="0" borderId="0" xfId="1" applyNumberFormat="1" applyFont="1" applyFill="1" applyBorder="1" applyAlignment="1">
      <alignment horizontal="left"/>
    </xf>
    <xf numFmtId="43" fontId="4" fillId="0" borderId="0" xfId="0" applyNumberFormat="1" applyFont="1"/>
    <xf numFmtId="168" fontId="4" fillId="0" borderId="0" xfId="0" applyNumberFormat="1" applyFont="1"/>
    <xf numFmtId="168" fontId="19" fillId="0" borderId="1" xfId="0" applyNumberFormat="1" applyFont="1" applyBorder="1"/>
    <xf numFmtId="0" fontId="9" fillId="0" borderId="4" xfId="5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4" xfId="0" applyFont="1" applyBorder="1"/>
    <xf numFmtId="0" fontId="7" fillId="0" borderId="1" xfId="0" applyFont="1" applyBorder="1" applyAlignment="1">
      <alignment horizontal="center"/>
    </xf>
    <xf numFmtId="166" fontId="8" fillId="0" borderId="1" xfId="1" applyNumberFormat="1" applyFont="1" applyFill="1" applyBorder="1"/>
    <xf numFmtId="0" fontId="9" fillId="0" borderId="4" xfId="0" applyFont="1" applyBorder="1" applyAlignment="1">
      <alignment horizontal="left"/>
    </xf>
    <xf numFmtId="167" fontId="8" fillId="0" borderId="4" xfId="1" applyNumberFormat="1" applyFont="1" applyBorder="1" applyAlignment="1">
      <alignment horizontal="left"/>
    </xf>
    <xf numFmtId="166" fontId="8" fillId="0" borderId="1" xfId="6" applyNumberFormat="1" applyFont="1" applyFill="1" applyBorder="1"/>
    <xf numFmtId="0" fontId="34" fillId="0" borderId="0" xfId="0" applyFont="1"/>
    <xf numFmtId="174" fontId="0" fillId="0" borderId="0" xfId="1" applyNumberFormat="1" applyFont="1"/>
    <xf numFmtId="171" fontId="7" fillId="0" borderId="0" xfId="5" applyNumberFormat="1" applyFont="1" applyAlignment="1">
      <alignment horizontal="center"/>
    </xf>
    <xf numFmtId="0" fontId="0" fillId="0" borderId="0" xfId="0" applyAlignment="1">
      <alignment vertical="center"/>
    </xf>
    <xf numFmtId="171" fontId="7" fillId="0" borderId="0" xfId="5" applyNumberFormat="1" applyFont="1" applyAlignment="1">
      <alignment horizontal="center" vertical="center"/>
    </xf>
    <xf numFmtId="167" fontId="7" fillId="0" borderId="0" xfId="5" applyNumberFormat="1" applyFont="1" applyAlignment="1">
      <alignment horizontal="right"/>
    </xf>
    <xf numFmtId="167" fontId="7" fillId="0" borderId="0" xfId="1" quotePrefix="1" applyNumberFormat="1" applyFont="1" applyAlignment="1">
      <alignment horizontal="left"/>
    </xf>
    <xf numFmtId="167" fontId="7" fillId="0" borderId="4" xfId="1" applyNumberFormat="1" applyFont="1" applyFill="1" applyBorder="1" applyAlignment="1">
      <alignment horizontal="left"/>
    </xf>
    <xf numFmtId="167" fontId="7" fillId="0" borderId="0" xfId="7" applyNumberFormat="1" applyFont="1" applyFill="1" applyAlignment="1">
      <alignment horizontal="left"/>
    </xf>
    <xf numFmtId="0" fontId="8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5" applyFont="1" applyBorder="1" applyAlignment="1">
      <alignment vertical="center"/>
    </xf>
    <xf numFmtId="0" fontId="7" fillId="0" borderId="0" xfId="5" applyFont="1" applyAlignment="1">
      <alignment vertical="center"/>
    </xf>
    <xf numFmtId="166" fontId="8" fillId="0" borderId="1" xfId="7" applyNumberFormat="1" applyFont="1" applyFill="1" applyBorder="1" applyAlignment="1">
      <alignment vertical="center"/>
    </xf>
    <xf numFmtId="166" fontId="8" fillId="0" borderId="0" xfId="7" applyNumberFormat="1" applyFont="1" applyFill="1" applyBorder="1" applyAlignment="1">
      <alignment vertical="center"/>
    </xf>
    <xf numFmtId="174" fontId="0" fillId="0" borderId="0" xfId="0" applyNumberFormat="1"/>
    <xf numFmtId="166" fontId="7" fillId="0" borderId="4" xfId="1" quotePrefix="1" applyNumberFormat="1" applyFont="1" applyFill="1" applyBorder="1" applyAlignment="1">
      <alignment horizontal="right"/>
    </xf>
    <xf numFmtId="166" fontId="7" fillId="0" borderId="0" xfId="7" applyNumberFormat="1" applyFont="1" applyFill="1" applyBorder="1" applyAlignment="1">
      <alignment vertical="center"/>
    </xf>
    <xf numFmtId="166" fontId="7" fillId="0" borderId="0" xfId="7" applyNumberFormat="1" applyFont="1" applyFill="1" applyAlignment="1">
      <alignment vertical="center"/>
    </xf>
    <xf numFmtId="171" fontId="7" fillId="0" borderId="4" xfId="5" applyNumberFormat="1" applyFont="1" applyBorder="1"/>
    <xf numFmtId="0" fontId="35" fillId="0" borderId="0" xfId="0" applyFont="1"/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7" fillId="0" borderId="0" xfId="0" applyFont="1"/>
    <xf numFmtId="0" fontId="26" fillId="0" borderId="0" xfId="0" quotePrefix="1" applyFont="1" applyAlignment="1">
      <alignment vertical="top" wrapText="1"/>
    </xf>
    <xf numFmtId="0" fontId="9" fillId="0" borderId="4" xfId="5" applyFont="1" applyBorder="1" applyAlignment="1">
      <alignment vertical="center"/>
    </xf>
    <xf numFmtId="0" fontId="7" fillId="0" borderId="4" xfId="5" applyFont="1" applyBorder="1" applyAlignment="1">
      <alignment vertical="center"/>
    </xf>
    <xf numFmtId="0" fontId="7" fillId="0" borderId="4" xfId="5" quotePrefix="1" applyFont="1" applyBorder="1" applyAlignment="1">
      <alignment horizontal="right" vertical="center"/>
    </xf>
    <xf numFmtId="0" fontId="7" fillId="0" borderId="4" xfId="5" applyFont="1" applyBorder="1" applyAlignment="1">
      <alignment horizontal="right" vertical="center"/>
    </xf>
    <xf numFmtId="0" fontId="8" fillId="0" borderId="2" xfId="5" applyFont="1" applyBorder="1"/>
    <xf numFmtId="0" fontId="32" fillId="0" borderId="0" xfId="0" applyFont="1" applyAlignment="1">
      <alignment horizontal="left"/>
    </xf>
    <xf numFmtId="0" fontId="7" fillId="0" borderId="2" xfId="5" applyFont="1" applyBorder="1" applyAlignment="1">
      <alignment vertical="center"/>
    </xf>
    <xf numFmtId="171" fontId="7" fillId="0" borderId="2" xfId="5" applyNumberFormat="1" applyFont="1" applyBorder="1" applyAlignment="1">
      <alignment vertical="center"/>
    </xf>
    <xf numFmtId="0" fontId="23" fillId="0" borderId="0" xfId="5" applyFont="1" applyAlignment="1">
      <alignment vertical="center"/>
    </xf>
    <xf numFmtId="174" fontId="0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166" fontId="7" fillId="0" borderId="4" xfId="7" applyNumberFormat="1" applyFont="1" applyFill="1" applyBorder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175" fontId="0" fillId="0" borderId="0" xfId="0" applyNumberFormat="1"/>
    <xf numFmtId="0" fontId="27" fillId="0" borderId="0" xfId="5" applyFont="1" applyAlignment="1">
      <alignment vertical="center"/>
    </xf>
    <xf numFmtId="10" fontId="0" fillId="0" borderId="0" xfId="0" applyNumberFormat="1"/>
    <xf numFmtId="9" fontId="7" fillId="0" borderId="0" xfId="3" quotePrefix="1" applyFont="1" applyFill="1" applyBorder="1" applyAlignment="1">
      <alignment horizontal="right"/>
    </xf>
    <xf numFmtId="174" fontId="7" fillId="0" borderId="0" xfId="1" quotePrefix="1" applyNumberFormat="1" applyFont="1" applyFill="1" applyBorder="1" applyAlignment="1">
      <alignment horizontal="right"/>
    </xf>
    <xf numFmtId="0" fontId="36" fillId="0" borderId="0" xfId="0" applyFont="1"/>
    <xf numFmtId="175" fontId="38" fillId="0" borderId="0" xfId="1" applyNumberFormat="1" applyFont="1"/>
    <xf numFmtId="175" fontId="39" fillId="0" borderId="0" xfId="1" applyNumberFormat="1" applyFont="1"/>
    <xf numFmtId="0" fontId="26" fillId="0" borderId="0" xfId="0" quotePrefix="1" applyFont="1" applyAlignment="1">
      <alignment vertical="top"/>
    </xf>
    <xf numFmtId="0" fontId="9" fillId="0" borderId="0" xfId="5" applyFont="1" applyAlignment="1">
      <alignment vertical="center"/>
    </xf>
    <xf numFmtId="0" fontId="7" fillId="0" borderId="0" xfId="5" quotePrefix="1" applyFont="1" applyAlignment="1">
      <alignment horizontal="right" vertical="center"/>
    </xf>
    <xf numFmtId="0" fontId="7" fillId="0" borderId="0" xfId="5" applyFont="1" applyAlignment="1">
      <alignment horizontal="right" vertical="center"/>
    </xf>
    <xf numFmtId="166" fontId="8" fillId="0" borderId="2" xfId="7" applyNumberFormat="1" applyFont="1" applyFill="1" applyBorder="1" applyAlignment="1"/>
    <xf numFmtId="167" fontId="7" fillId="0" borderId="0" xfId="0" applyNumberFormat="1" applyFont="1" applyAlignment="1">
      <alignment horizontal="left"/>
    </xf>
    <xf numFmtId="0" fontId="37" fillId="0" borderId="1" xfId="0" applyFont="1" applyBorder="1"/>
    <xf numFmtId="166" fontId="37" fillId="0" borderId="0" xfId="1" applyNumberFormat="1" applyFont="1" applyFill="1"/>
    <xf numFmtId="172" fontId="7" fillId="0" borderId="0" xfId="5" quotePrefix="1" applyNumberFormat="1" applyFont="1" applyAlignment="1">
      <alignment horizontal="right"/>
    </xf>
    <xf numFmtId="0" fontId="26" fillId="0" borderId="2" xfId="5" applyFont="1" applyBorder="1"/>
    <xf numFmtId="0" fontId="26" fillId="0" borderId="0" xfId="5" applyFont="1"/>
    <xf numFmtId="0" fontId="41" fillId="0" borderId="0" xfId="5" applyFont="1"/>
    <xf numFmtId="0" fontId="40" fillId="0" borderId="4" xfId="5" applyFont="1" applyBorder="1"/>
    <xf numFmtId="0" fontId="26" fillId="0" borderId="4" xfId="5" applyFont="1" applyBorder="1"/>
    <xf numFmtId="0" fontId="26" fillId="0" borderId="4" xfId="5" applyFont="1" applyBorder="1" applyAlignment="1">
      <alignment horizontal="right"/>
    </xf>
    <xf numFmtId="166" fontId="26" fillId="0" borderId="0" xfId="7" applyNumberFormat="1" applyFont="1"/>
    <xf numFmtId="166" fontId="26" fillId="0" borderId="4" xfId="7" applyNumberFormat="1" applyFont="1" applyBorder="1"/>
    <xf numFmtId="0" fontId="26" fillId="0" borderId="0" xfId="5" quotePrefix="1" applyFont="1"/>
    <xf numFmtId="0" fontId="26" fillId="0" borderId="4" xfId="5" quotePrefix="1" applyFont="1" applyBorder="1"/>
    <xf numFmtId="166" fontId="36" fillId="0" borderId="1" xfId="7" applyNumberFormat="1" applyFont="1" applyBorder="1"/>
    <xf numFmtId="0" fontId="4" fillId="0" borderId="0" xfId="0" quotePrefix="1" applyFont="1"/>
    <xf numFmtId="166" fontId="7" fillId="0" borderId="0" xfId="1" applyNumberFormat="1" applyFont="1" applyFill="1" applyBorder="1" applyAlignment="1">
      <alignment horizontal="center"/>
    </xf>
    <xf numFmtId="43" fontId="7" fillId="0" borderId="4" xfId="7" applyFont="1" applyFill="1" applyBorder="1"/>
    <xf numFmtId="0" fontId="7" fillId="0" borderId="3" xfId="5" applyFont="1" applyBorder="1" applyAlignment="1">
      <alignment horizontal="center"/>
    </xf>
    <xf numFmtId="16" fontId="7" fillId="0" borderId="4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7" fillId="0" borderId="0" xfId="5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4" xfId="0" applyFont="1" applyBorder="1" applyAlignment="1">
      <alignment horizontal="center"/>
    </xf>
    <xf numFmtId="171" fontId="7" fillId="0" borderId="0" xfId="5" applyNumberFormat="1" applyFont="1" applyAlignment="1">
      <alignment horizontal="center"/>
    </xf>
    <xf numFmtId="171" fontId="7" fillId="0" borderId="3" xfId="5" applyNumberFormat="1" applyFont="1" applyBorder="1" applyAlignment="1">
      <alignment horizontal="center"/>
    </xf>
    <xf numFmtId="171" fontId="7" fillId="0" borderId="4" xfId="5" applyNumberFormat="1" applyFont="1" applyBorder="1" applyAlignment="1">
      <alignment horizontal="center"/>
    </xf>
    <xf numFmtId="171" fontId="7" fillId="0" borderId="6" xfId="5" applyNumberFormat="1" applyFont="1" applyBorder="1" applyAlignment="1">
      <alignment horizontal="center" vertical="center"/>
    </xf>
    <xf numFmtId="171" fontId="7" fillId="0" borderId="4" xfId="5" applyNumberFormat="1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1" fontId="7" fillId="0" borderId="0" xfId="5" applyNumberFormat="1" applyFont="1" applyAlignment="1">
      <alignment horizontal="center" vertical="center"/>
    </xf>
    <xf numFmtId="0" fontId="26" fillId="0" borderId="4" xfId="5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5" xfId="5" applyFont="1" applyBorder="1" applyAlignment="1">
      <alignment horizontal="center"/>
    </xf>
    <xf numFmtId="0" fontId="26" fillId="0" borderId="0" xfId="0" quotePrefix="1" applyFont="1" applyAlignment="1">
      <alignment horizontal="left" vertical="top" wrapText="1"/>
    </xf>
    <xf numFmtId="171" fontId="7" fillId="0" borderId="3" xfId="5" applyNumberFormat="1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</cellXfs>
  <cellStyles count="14">
    <cellStyle name="Comma" xfId="1" builtinId="3"/>
    <cellStyle name="Comma 10 10" xfId="7" xr:uid="{00000000-0005-0000-0000-000001000000}"/>
    <cellStyle name="Comma 12" xfId="12" xr:uid="{00000000-0005-0000-0000-000002000000}"/>
    <cellStyle name="Comma 17 2" xfId="8" xr:uid="{00000000-0005-0000-0000-000003000000}"/>
    <cellStyle name="Comma 8" xfId="6" xr:uid="{00000000-0005-0000-0000-000004000000}"/>
    <cellStyle name="Currency" xfId="2" builtinId="4"/>
    <cellStyle name="Currency 2" xfId="11" xr:uid="{00000000-0005-0000-0000-000006000000}"/>
    <cellStyle name="Normal" xfId="0" builtinId="0"/>
    <cellStyle name="Normal 2" xfId="5" xr:uid="{00000000-0005-0000-0000-000009000000}"/>
    <cellStyle name="Normal 3" xfId="9" xr:uid="{00000000-0005-0000-0000-00000A000000}"/>
    <cellStyle name="Normal 4" xfId="4" xr:uid="{00000000-0005-0000-0000-00000B000000}"/>
    <cellStyle name="Normal 5 3" xfId="13" xr:uid="{7D9F94A7-B26F-4F78-9D1A-6CAC269D7D96}"/>
    <cellStyle name="Percent" xfId="3" builtinId="5"/>
    <cellStyle name="Percent 2" xfId="10" xr:uid="{00000000-0005-0000-0000-00000D000000}"/>
  </cellStyles>
  <dxfs count="0"/>
  <tableStyles count="0" defaultTableStyle="TableStyleMedium2" defaultPivotStyle="PivotStyleLight16"/>
  <colors>
    <mruColors>
      <color rgb="FFFF3300"/>
      <color rgb="FFFF5353"/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M67"/>
  <sheetViews>
    <sheetView showGridLines="0" zoomScaleNormal="100" workbookViewId="0">
      <selection activeCell="T43" sqref="T43"/>
    </sheetView>
  </sheetViews>
  <sheetFormatPr defaultRowHeight="15"/>
  <cols>
    <col min="2" max="2" width="75.7109375" customWidth="1"/>
    <col min="3" max="3" width="1.7109375" customWidth="1"/>
    <col min="4" max="4" width="5.7109375" customWidth="1"/>
    <col min="5" max="5" width="1.7109375" customWidth="1"/>
    <col min="6" max="6" width="10.5703125" customWidth="1"/>
    <col min="7" max="7" width="1.7109375" customWidth="1"/>
    <col min="8" max="8" width="10.5703125" customWidth="1"/>
    <col min="9" max="9" width="1.7109375" customWidth="1"/>
    <col min="10" max="10" width="10.5703125" customWidth="1"/>
    <col min="11" max="11" width="1.7109375" customWidth="1"/>
    <col min="12" max="12" width="10.5703125" customWidth="1"/>
  </cols>
  <sheetData>
    <row r="1" spans="2:12" ht="12" customHeight="1"/>
    <row r="2" spans="2:12" ht="18.75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2:12" ht="12" customHeight="1" thickBot="1">
      <c r="B3" s="10"/>
      <c r="C3" s="10"/>
      <c r="D3" s="10"/>
      <c r="E3" s="10"/>
      <c r="F3" s="11"/>
      <c r="G3" s="11"/>
      <c r="H3" s="11"/>
      <c r="I3" s="10"/>
      <c r="J3" s="10"/>
      <c r="K3" s="10"/>
      <c r="L3" s="10"/>
    </row>
    <row r="4" spans="2:12" ht="12" customHeight="1">
      <c r="B4" s="12"/>
      <c r="C4" s="12"/>
      <c r="D4" s="12"/>
      <c r="E4" s="12"/>
      <c r="F4" s="241" t="s">
        <v>1</v>
      </c>
      <c r="G4" s="241"/>
      <c r="H4" s="241"/>
      <c r="I4" s="12"/>
      <c r="J4" s="244" t="s">
        <v>2</v>
      </c>
      <c r="K4" s="244"/>
      <c r="L4" s="244"/>
    </row>
    <row r="5" spans="2:12" ht="12" customHeight="1">
      <c r="B5" s="12"/>
      <c r="C5" s="12"/>
      <c r="D5" s="13"/>
      <c r="E5" s="13"/>
      <c r="F5" s="242" t="s">
        <v>3</v>
      </c>
      <c r="G5" s="242"/>
      <c r="H5" s="242"/>
      <c r="I5" s="13"/>
      <c r="J5" s="14"/>
      <c r="K5" s="14" t="s">
        <v>3</v>
      </c>
      <c r="L5" s="14"/>
    </row>
    <row r="6" spans="2:12" ht="12" customHeight="1">
      <c r="B6" s="161" t="s">
        <v>4</v>
      </c>
      <c r="C6" s="15"/>
      <c r="D6" s="160" t="s">
        <v>5</v>
      </c>
      <c r="E6" s="15"/>
      <c r="F6" s="188">
        <v>2023</v>
      </c>
      <c r="G6" s="189"/>
      <c r="H6" s="188">
        <v>2022</v>
      </c>
      <c r="I6" s="190"/>
      <c r="J6" s="188">
        <v>2023</v>
      </c>
      <c r="K6" s="189"/>
      <c r="L6" s="188">
        <v>2022</v>
      </c>
    </row>
    <row r="7" spans="2:12" ht="12" customHeight="1">
      <c r="B7" s="17"/>
      <c r="C7" s="15"/>
      <c r="D7" s="15"/>
      <c r="E7" s="15"/>
      <c r="F7" s="15"/>
      <c r="G7" s="15"/>
      <c r="H7" s="18"/>
      <c r="I7" s="15"/>
      <c r="J7" s="15"/>
      <c r="K7" s="15"/>
      <c r="L7" s="15"/>
    </row>
    <row r="8" spans="2:12" ht="12" customHeight="1">
      <c r="B8" s="174" t="s">
        <v>6</v>
      </c>
      <c r="C8" s="20"/>
      <c r="D8" s="103">
        <v>2</v>
      </c>
      <c r="E8" s="20"/>
      <c r="F8" s="21">
        <v>265.09999999999997</v>
      </c>
      <c r="G8" s="22"/>
      <c r="H8" s="23">
        <v>216.7</v>
      </c>
      <c r="I8" s="24"/>
      <c r="J8" s="21">
        <v>721.5</v>
      </c>
      <c r="K8" s="24"/>
      <c r="L8" s="23">
        <v>825.0999999999998</v>
      </c>
    </row>
    <row r="9" spans="2:12" ht="12" customHeight="1">
      <c r="B9" s="20"/>
      <c r="C9" s="20"/>
      <c r="D9" s="103"/>
      <c r="E9" s="20"/>
      <c r="F9" s="25"/>
      <c r="G9" s="22"/>
      <c r="H9" s="22"/>
      <c r="I9" s="24"/>
      <c r="J9" s="155"/>
      <c r="K9" s="24"/>
      <c r="L9" s="22"/>
    </row>
    <row r="10" spans="2:12" ht="12" customHeight="1">
      <c r="B10" s="26" t="s">
        <v>7</v>
      </c>
      <c r="C10" s="20"/>
      <c r="D10" s="100">
        <v>3</v>
      </c>
      <c r="E10" s="24"/>
      <c r="F10" s="27">
        <v>-87.1</v>
      </c>
      <c r="G10" s="22"/>
      <c r="H10" s="28">
        <v>-93.7</v>
      </c>
      <c r="I10" s="24"/>
      <c r="J10" s="27">
        <v>-285.8</v>
      </c>
      <c r="K10" s="24"/>
      <c r="L10" s="28">
        <v>-324.7</v>
      </c>
    </row>
    <row r="11" spans="2:12" ht="12" customHeight="1">
      <c r="B11" s="26" t="s">
        <v>8</v>
      </c>
      <c r="C11" s="20"/>
      <c r="D11" s="101">
        <v>3</v>
      </c>
      <c r="E11" s="24"/>
      <c r="F11" s="27">
        <v>-1.5</v>
      </c>
      <c r="G11" s="28"/>
      <c r="H11" s="28">
        <v>-1.9</v>
      </c>
      <c r="I11" s="24"/>
      <c r="J11" s="27">
        <v>-5.9</v>
      </c>
      <c r="K11" s="24"/>
      <c r="L11" s="28">
        <v>-6.9</v>
      </c>
    </row>
    <row r="12" spans="2:12" ht="12" customHeight="1">
      <c r="B12" s="20" t="s">
        <v>9</v>
      </c>
      <c r="C12" s="20"/>
      <c r="D12" s="102">
        <v>3</v>
      </c>
      <c r="E12" s="24"/>
      <c r="F12" s="27">
        <v>-12</v>
      </c>
      <c r="G12" s="22"/>
      <c r="H12" s="28">
        <v>-9.9</v>
      </c>
      <c r="I12" s="24"/>
      <c r="J12" s="27">
        <v>-42</v>
      </c>
      <c r="K12" s="24"/>
      <c r="L12" s="28">
        <v>-38.9</v>
      </c>
    </row>
    <row r="13" spans="2:12" ht="12" customHeight="1">
      <c r="B13" s="26" t="s">
        <v>10</v>
      </c>
      <c r="C13" s="26"/>
      <c r="D13" s="101">
        <v>4</v>
      </c>
      <c r="E13" s="24"/>
      <c r="F13" s="28">
        <v>-62</v>
      </c>
      <c r="G13" s="28"/>
      <c r="H13" s="28">
        <v>-52.6</v>
      </c>
      <c r="I13" s="24"/>
      <c r="J13" s="28">
        <v>-220.4</v>
      </c>
      <c r="K13" s="24"/>
      <c r="L13" s="28">
        <v>-253.1</v>
      </c>
    </row>
    <row r="14" spans="2:12" ht="12" customHeight="1">
      <c r="B14" s="26" t="s">
        <v>11</v>
      </c>
      <c r="C14" s="26"/>
      <c r="D14" s="101">
        <v>4</v>
      </c>
      <c r="E14" s="24"/>
      <c r="F14" s="28">
        <v>-19.2</v>
      </c>
      <c r="G14" s="28"/>
      <c r="H14" s="28">
        <v>-24.1</v>
      </c>
      <c r="I14" s="24"/>
      <c r="J14" s="28">
        <v>-63.5</v>
      </c>
      <c r="K14" s="24"/>
      <c r="L14" s="28">
        <v>-95.9</v>
      </c>
    </row>
    <row r="15" spans="2:12" ht="12" customHeight="1">
      <c r="B15" s="26" t="s">
        <v>12</v>
      </c>
      <c r="C15" s="26"/>
      <c r="D15" s="101">
        <v>4</v>
      </c>
      <c r="E15" s="24"/>
      <c r="F15" s="28">
        <v>-0.2</v>
      </c>
      <c r="G15" s="28"/>
      <c r="H15" s="28">
        <v>-5.6</v>
      </c>
      <c r="I15" s="24"/>
      <c r="J15" s="28">
        <v>-6.6</v>
      </c>
      <c r="K15" s="24"/>
      <c r="L15" s="28">
        <v>-5.3</v>
      </c>
    </row>
    <row r="16" spans="2:12" ht="12" customHeight="1">
      <c r="B16" s="26" t="s">
        <v>13</v>
      </c>
      <c r="C16" s="26"/>
      <c r="D16" s="101">
        <v>4</v>
      </c>
      <c r="E16" s="24"/>
      <c r="F16" s="27">
        <v>-1.628127E-2</v>
      </c>
      <c r="G16" s="28"/>
      <c r="H16" s="28">
        <v>4.4311172499999998</v>
      </c>
      <c r="I16" s="24"/>
      <c r="J16" s="27">
        <v>5.5537149999999952E-2</v>
      </c>
      <c r="K16" s="24"/>
      <c r="L16" s="28">
        <v>5.6956264399999998</v>
      </c>
    </row>
    <row r="17" spans="2:13" ht="12" customHeight="1">
      <c r="B17" s="29" t="s">
        <v>14</v>
      </c>
      <c r="D17" s="102"/>
      <c r="E17" s="24"/>
      <c r="F17" s="30">
        <f>SUM(F10:F16)</f>
        <v>-182.01628126999998</v>
      </c>
      <c r="G17" s="22"/>
      <c r="H17" s="30">
        <v>-183.36888275000001</v>
      </c>
      <c r="I17" s="24"/>
      <c r="J17" s="30">
        <f>SUM(J10:J16)</f>
        <v>-624.14446285000008</v>
      </c>
      <c r="K17" s="24"/>
      <c r="L17" s="30">
        <v>-719.10437355999989</v>
      </c>
    </row>
    <row r="18" spans="2:13" ht="12" customHeight="1">
      <c r="B18" s="20" t="s">
        <v>15</v>
      </c>
      <c r="D18" s="103" t="s">
        <v>16</v>
      </c>
      <c r="E18" s="24"/>
      <c r="F18" s="25">
        <f>+F17+F8</f>
        <v>83.083718729999987</v>
      </c>
      <c r="G18" s="22"/>
      <c r="H18" s="25">
        <v>33.331117249999977</v>
      </c>
      <c r="I18" s="24"/>
      <c r="J18" s="25">
        <f>+J17+J8</f>
        <v>97.355537149999918</v>
      </c>
      <c r="K18" s="24"/>
      <c r="L18" s="25">
        <v>105.99562643999991</v>
      </c>
    </row>
    <row r="19" spans="2:13" ht="12" customHeight="1">
      <c r="B19" s="24" t="s">
        <v>17</v>
      </c>
      <c r="C19" s="24"/>
      <c r="D19" s="103">
        <v>5</v>
      </c>
      <c r="E19" s="24"/>
      <c r="F19" s="25">
        <v>1.1000000000000001</v>
      </c>
      <c r="G19" s="22"/>
      <c r="H19" s="25">
        <v>-6.5</v>
      </c>
      <c r="I19" s="24"/>
      <c r="J19" s="25">
        <v>1.7</v>
      </c>
      <c r="K19" s="24"/>
      <c r="L19" s="25">
        <v>-5</v>
      </c>
    </row>
    <row r="20" spans="2:13" ht="12" customHeight="1">
      <c r="B20" s="20" t="s">
        <v>18</v>
      </c>
      <c r="C20" s="24"/>
      <c r="D20" s="103">
        <v>6</v>
      </c>
      <c r="E20" s="24"/>
      <c r="F20" s="25">
        <v>-26.9</v>
      </c>
      <c r="G20" s="22"/>
      <c r="H20" s="22">
        <v>-28.9</v>
      </c>
      <c r="I20" s="24"/>
      <c r="J20" s="25">
        <v>-110.1</v>
      </c>
      <c r="K20" s="24"/>
      <c r="L20" s="22">
        <v>-110.3</v>
      </c>
    </row>
    <row r="21" spans="2:13" ht="12" customHeight="1">
      <c r="B21" s="19" t="s">
        <v>19</v>
      </c>
      <c r="C21" s="24"/>
      <c r="D21" s="103">
        <v>7</v>
      </c>
      <c r="E21" s="24"/>
      <c r="F21" s="21">
        <v>0.9</v>
      </c>
      <c r="G21" s="22"/>
      <c r="H21" s="23">
        <v>4.2</v>
      </c>
      <c r="I21" s="24"/>
      <c r="J21" s="21">
        <v>5.5</v>
      </c>
      <c r="K21" s="24"/>
      <c r="L21" s="23">
        <v>2.6</v>
      </c>
    </row>
    <row r="22" spans="2:13" ht="12" customHeight="1">
      <c r="B22" s="26" t="s">
        <v>20</v>
      </c>
      <c r="D22" s="102"/>
      <c r="E22" s="24"/>
      <c r="F22" s="27">
        <f>SUM(F18:F21)</f>
        <v>58.183718729999981</v>
      </c>
      <c r="G22" s="22"/>
      <c r="H22" s="27">
        <v>2.1311172499999786</v>
      </c>
      <c r="I22" s="24"/>
      <c r="J22" s="27">
        <f>SUM(J18:J21)</f>
        <v>-5.5444628500000732</v>
      </c>
      <c r="K22" s="24"/>
      <c r="L22" s="27">
        <v>-6.7043735600000876</v>
      </c>
    </row>
    <row r="23" spans="2:13" ht="12" customHeight="1">
      <c r="B23" s="19" t="s">
        <v>21</v>
      </c>
      <c r="C23" s="24"/>
      <c r="D23" s="102">
        <v>8</v>
      </c>
      <c r="E23" s="24"/>
      <c r="F23" s="27">
        <v>2.3999999999999986</v>
      </c>
      <c r="G23" s="22"/>
      <c r="H23" s="28">
        <v>-7</v>
      </c>
      <c r="I23" s="24"/>
      <c r="J23" s="27">
        <v>-9</v>
      </c>
      <c r="K23" s="24"/>
      <c r="L23" s="28">
        <v>-26.1</v>
      </c>
      <c r="M23" s="157"/>
    </row>
    <row r="24" spans="2:13" ht="11.25" customHeight="1">
      <c r="B24" s="165" t="s">
        <v>22</v>
      </c>
      <c r="D24" s="104"/>
      <c r="E24" s="34"/>
      <c r="F24" s="166">
        <f>SUM(F22:F23)</f>
        <v>60.58371872999998</v>
      </c>
      <c r="G24" s="33"/>
      <c r="H24" s="166">
        <v>-4.8688827500000214</v>
      </c>
      <c r="I24" s="34"/>
      <c r="J24" s="163">
        <f>SUM(J22:J23)</f>
        <v>-14.544462850000073</v>
      </c>
      <c r="K24" s="34"/>
      <c r="L24" s="166">
        <v>-32.804373560000087</v>
      </c>
    </row>
    <row r="25" spans="2:13" ht="12" customHeight="1">
      <c r="B25" s="32"/>
      <c r="C25" s="34"/>
      <c r="D25" s="104"/>
      <c r="E25" s="34"/>
      <c r="F25" s="35"/>
      <c r="G25" s="33"/>
      <c r="H25" s="33"/>
      <c r="I25" s="34"/>
      <c r="J25" s="34"/>
      <c r="K25" s="34"/>
      <c r="L25" s="33"/>
    </row>
    <row r="26" spans="2:13" ht="12" customHeight="1">
      <c r="B26" s="36" t="s">
        <v>23</v>
      </c>
      <c r="C26" s="24"/>
      <c r="D26" s="101"/>
      <c r="E26" s="24"/>
      <c r="F26" s="27"/>
      <c r="G26" s="28"/>
      <c r="H26" s="28"/>
      <c r="I26" s="24"/>
      <c r="J26" s="24"/>
      <c r="K26" s="24"/>
      <c r="L26" s="28"/>
    </row>
    <row r="27" spans="2:13" ht="12" customHeight="1">
      <c r="B27" s="26" t="s">
        <v>24</v>
      </c>
      <c r="D27" s="101">
        <v>13</v>
      </c>
      <c r="E27" s="24"/>
      <c r="F27" s="27">
        <v>-0.9</v>
      </c>
      <c r="G27" s="28"/>
      <c r="H27" s="27">
        <v>-1.3</v>
      </c>
      <c r="I27" s="24"/>
      <c r="J27" s="27">
        <v>-7.2</v>
      </c>
      <c r="K27" s="24"/>
      <c r="L27" s="27">
        <v>38.400000000000006</v>
      </c>
    </row>
    <row r="28" spans="2:13" ht="12" customHeight="1">
      <c r="B28" s="26" t="s">
        <v>25</v>
      </c>
      <c r="D28" s="101">
        <v>13</v>
      </c>
      <c r="E28" s="24"/>
      <c r="F28" s="27">
        <v>-0.9</v>
      </c>
      <c r="G28" s="28"/>
      <c r="H28" s="28">
        <v>-0.3</v>
      </c>
      <c r="I28" s="24"/>
      <c r="J28" s="27">
        <v>-1.3</v>
      </c>
      <c r="K28" s="24"/>
      <c r="L28" s="28">
        <v>2.6</v>
      </c>
    </row>
    <row r="29" spans="2:13" ht="12" customHeight="1">
      <c r="B29" s="37" t="s">
        <v>26</v>
      </c>
      <c r="C29" s="24"/>
      <c r="D29" s="101"/>
      <c r="E29" s="24"/>
      <c r="F29" s="30">
        <f>SUM(F27:F28)</f>
        <v>-1.8</v>
      </c>
      <c r="G29" s="28"/>
      <c r="H29" s="30">
        <v>-1.6</v>
      </c>
      <c r="I29" s="24"/>
      <c r="J29" s="30">
        <f>SUM(J27:J28)</f>
        <v>-8.5</v>
      </c>
      <c r="K29" s="24"/>
      <c r="L29" s="30">
        <v>41.000000000000007</v>
      </c>
    </row>
    <row r="30" spans="2:13" ht="12" customHeight="1">
      <c r="B30" s="165" t="s">
        <v>27</v>
      </c>
      <c r="C30" s="34"/>
      <c r="D30" s="104"/>
      <c r="E30" s="34"/>
      <c r="F30" s="166">
        <f>+F29+F24</f>
        <v>58.783718729999983</v>
      </c>
      <c r="G30" s="33"/>
      <c r="H30" s="166">
        <v>-6.4688827500000219</v>
      </c>
      <c r="I30" s="34"/>
      <c r="J30" s="166">
        <f>+J29+J24</f>
        <v>-23.044462850000073</v>
      </c>
      <c r="K30" s="34"/>
      <c r="L30" s="166">
        <v>8.1956264399999199</v>
      </c>
    </row>
    <row r="31" spans="2:13" ht="12" customHeight="1">
      <c r="B31" s="38"/>
      <c r="C31" s="39"/>
      <c r="D31" s="105"/>
      <c r="E31" s="39"/>
      <c r="F31" s="40"/>
      <c r="G31" s="41"/>
      <c r="H31" s="42"/>
      <c r="I31" s="39"/>
      <c r="J31" s="39"/>
      <c r="K31" s="39"/>
      <c r="L31" s="42"/>
    </row>
    <row r="32" spans="2:13" ht="12" customHeight="1">
      <c r="B32" s="36" t="s">
        <v>28</v>
      </c>
      <c r="C32" s="43"/>
      <c r="D32" s="105"/>
      <c r="E32" s="39"/>
      <c r="F32" s="40"/>
      <c r="G32" s="41"/>
      <c r="H32" s="42"/>
      <c r="I32" s="39"/>
      <c r="J32" s="39"/>
      <c r="K32" s="39"/>
      <c r="L32" s="42"/>
    </row>
    <row r="33" spans="2:12" ht="12" customHeight="1">
      <c r="B33" s="173" t="s">
        <v>29</v>
      </c>
      <c r="D33" s="101">
        <v>12</v>
      </c>
      <c r="E33" s="39"/>
      <c r="F33" s="151">
        <v>6.3472403477561667E-2</v>
      </c>
      <c r="G33" s="152"/>
      <c r="H33" s="151">
        <v>-5.8693755525275563E-3</v>
      </c>
      <c r="I33" s="153" t="s">
        <v>16</v>
      </c>
      <c r="J33" s="151">
        <v>-1.577772569662813E-2</v>
      </c>
      <c r="K33" s="153"/>
      <c r="L33" s="151">
        <v>-5.5373793841661155E-2</v>
      </c>
    </row>
    <row r="34" spans="2:12" ht="12" customHeight="1">
      <c r="B34" s="173"/>
      <c r="D34" s="101"/>
      <c r="F34" s="151"/>
      <c r="G34" s="152"/>
      <c r="H34" s="151"/>
      <c r="I34" s="153"/>
      <c r="J34" s="151"/>
      <c r="K34" s="153"/>
      <c r="L34" s="151"/>
    </row>
    <row r="35" spans="2:12" ht="12" customHeight="1"/>
    <row r="36" spans="2:12" ht="12" customHeight="1"/>
    <row r="37" spans="2:12" ht="12" customHeight="1">
      <c r="F37" s="154"/>
    </row>
    <row r="38" spans="2:12" ht="12" customHeight="1">
      <c r="F38" s="151"/>
      <c r="J38" s="151"/>
    </row>
    <row r="39" spans="2:12" ht="12" customHeight="1"/>
    <row r="40" spans="2:12" ht="12" customHeight="1">
      <c r="B40" s="2"/>
    </row>
    <row r="41" spans="2:12">
      <c r="B41" s="2"/>
      <c r="F41" s="7"/>
      <c r="G41" s="7"/>
      <c r="H41" s="7"/>
      <c r="I41" s="7"/>
      <c r="J41" s="7"/>
      <c r="K41" s="7"/>
      <c r="L41" s="7"/>
    </row>
    <row r="42" spans="2:12">
      <c r="B42" s="132"/>
    </row>
    <row r="45" spans="2:12">
      <c r="G45" s="22"/>
    </row>
    <row r="46" spans="2:12">
      <c r="G46" s="22"/>
    </row>
    <row r="47" spans="2:12">
      <c r="G47" s="22"/>
    </row>
    <row r="48" spans="2:12">
      <c r="G48" s="28"/>
    </row>
    <row r="49" spans="7:7">
      <c r="G49" s="22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2"/>
    </row>
    <row r="55" spans="7:7">
      <c r="G55" s="22"/>
    </row>
    <row r="56" spans="7:7">
      <c r="G56" s="22"/>
    </row>
    <row r="57" spans="7:7">
      <c r="G57" s="22"/>
    </row>
    <row r="58" spans="7:7">
      <c r="G58" s="22"/>
    </row>
    <row r="59" spans="7:7">
      <c r="G59" s="22"/>
    </row>
    <row r="60" spans="7:7">
      <c r="G60" s="22"/>
    </row>
    <row r="61" spans="7:7">
      <c r="G61" s="33"/>
    </row>
    <row r="62" spans="7:7">
      <c r="G62" s="33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33"/>
    </row>
  </sheetData>
  <mergeCells count="4">
    <mergeCell ref="F4:H4"/>
    <mergeCell ref="F5:H5"/>
    <mergeCell ref="B2:L2"/>
    <mergeCell ref="J4:L4"/>
  </mergeCells>
  <pageMargins left="0.7" right="0.7" top="0.75" bottom="0.75" header="0.3" footer="0.3"/>
  <pageSetup paperSize="9" orientation="portrait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I49"/>
  <sheetViews>
    <sheetView showGridLines="0" zoomScaleNormal="100" workbookViewId="0">
      <selection activeCell="O129" sqref="O129"/>
    </sheetView>
  </sheetViews>
  <sheetFormatPr defaultRowHeight="15"/>
  <cols>
    <col min="2" max="2" width="97.7109375" customWidth="1"/>
    <col min="3" max="3" width="1.7109375" customWidth="1"/>
    <col min="4" max="4" width="5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10" max="10" width="13.85546875" bestFit="1" customWidth="1"/>
  </cols>
  <sheetData>
    <row r="1" spans="2:9" ht="12" customHeight="1"/>
    <row r="2" spans="2:9" ht="18.75" customHeight="1">
      <c r="B2" s="243" t="s">
        <v>30</v>
      </c>
      <c r="C2" s="243"/>
      <c r="D2" s="243"/>
      <c r="E2" s="243"/>
      <c r="F2" s="243"/>
      <c r="G2" s="243"/>
      <c r="H2" s="243"/>
    </row>
    <row r="3" spans="2:9" ht="12" customHeight="1" thickBot="1">
      <c r="B3" s="10"/>
      <c r="C3" s="10"/>
      <c r="D3" s="10"/>
      <c r="E3" s="11"/>
      <c r="F3" s="11"/>
      <c r="G3" s="16"/>
      <c r="H3" s="16"/>
    </row>
    <row r="4" spans="2:9" ht="12" customHeight="1">
      <c r="B4" s="15"/>
      <c r="C4" s="60"/>
      <c r="D4" s="15"/>
      <c r="E4" s="60"/>
      <c r="F4" s="63" t="s">
        <v>3</v>
      </c>
      <c r="G4" s="63"/>
      <c r="H4" s="63" t="s">
        <v>3</v>
      </c>
    </row>
    <row r="5" spans="2:9" ht="12" customHeight="1">
      <c r="B5" s="164" t="s">
        <v>4</v>
      </c>
      <c r="C5" s="60"/>
      <c r="D5" s="160" t="s">
        <v>5</v>
      </c>
      <c r="E5" s="60"/>
      <c r="F5" s="162">
        <v>2023</v>
      </c>
      <c r="G5" s="162"/>
      <c r="H5" s="162">
        <v>2022</v>
      </c>
      <c r="I5" s="187"/>
    </row>
    <row r="6" spans="2:9" ht="12" customHeight="1">
      <c r="B6" s="15"/>
      <c r="C6" s="60"/>
      <c r="D6" s="15"/>
      <c r="E6" s="60"/>
      <c r="F6" s="15"/>
      <c r="G6" s="60"/>
      <c r="H6" s="60"/>
      <c r="I6" s="187"/>
    </row>
    <row r="7" spans="2:9" ht="12" customHeight="1">
      <c r="B7" s="82" t="s">
        <v>31</v>
      </c>
      <c r="C7" s="60"/>
      <c r="D7" s="106"/>
      <c r="E7" s="60"/>
      <c r="F7" s="61"/>
      <c r="G7" s="60"/>
      <c r="H7" s="60"/>
      <c r="I7" s="187"/>
    </row>
    <row r="8" spans="2:9" ht="12" customHeight="1">
      <c r="B8" s="60" t="s">
        <v>32</v>
      </c>
      <c r="C8" s="60"/>
      <c r="D8" s="107">
        <v>11</v>
      </c>
      <c r="E8" s="60"/>
      <c r="F8" s="22">
        <v>177.7</v>
      </c>
      <c r="G8" s="111"/>
      <c r="H8" s="22">
        <v>363.8</v>
      </c>
      <c r="I8" s="187"/>
    </row>
    <row r="9" spans="2:9" ht="12" customHeight="1">
      <c r="B9" s="60" t="s">
        <v>33</v>
      </c>
      <c r="C9" s="60"/>
      <c r="D9" s="107">
        <v>11</v>
      </c>
      <c r="E9" s="60"/>
      <c r="F9" s="22">
        <v>5</v>
      </c>
      <c r="G9" s="111"/>
      <c r="H9" s="22">
        <v>11.6</v>
      </c>
      <c r="I9" s="187"/>
    </row>
    <row r="10" spans="2:9" ht="12" customHeight="1">
      <c r="B10" s="60" t="s">
        <v>34</v>
      </c>
      <c r="C10" s="60"/>
      <c r="D10" s="15"/>
      <c r="E10" s="60"/>
      <c r="F10" s="22">
        <v>173.1</v>
      </c>
      <c r="G10" s="111"/>
      <c r="H10" s="22">
        <v>169.4</v>
      </c>
      <c r="I10" s="187"/>
    </row>
    <row r="11" spans="2:9" ht="12" customHeight="1">
      <c r="B11" s="60" t="s">
        <v>35</v>
      </c>
      <c r="C11" s="60"/>
      <c r="D11" s="15"/>
      <c r="E11" s="60"/>
      <c r="F11" s="22">
        <v>152.4</v>
      </c>
      <c r="G11" s="111"/>
      <c r="H11" s="22">
        <v>144.9</v>
      </c>
      <c r="I11" s="187"/>
    </row>
    <row r="12" spans="2:9" ht="12" customHeight="1">
      <c r="B12" s="60" t="s">
        <v>36</v>
      </c>
      <c r="C12" s="60"/>
      <c r="D12" s="15"/>
      <c r="E12" s="60"/>
      <c r="F12" s="22">
        <v>79.599999999999994</v>
      </c>
      <c r="G12" s="111"/>
      <c r="H12" s="22">
        <v>61.7</v>
      </c>
      <c r="I12" s="187"/>
    </row>
    <row r="13" spans="2:9" ht="12" customHeight="1">
      <c r="B13" s="62" t="s">
        <v>37</v>
      </c>
      <c r="C13" s="60"/>
      <c r="D13" s="15"/>
      <c r="E13" s="60"/>
      <c r="F13" s="31">
        <f>SUM(F8:F12)</f>
        <v>587.79999999999995</v>
      </c>
      <c r="G13" s="111"/>
      <c r="H13" s="31">
        <v>751.40000000000009</v>
      </c>
      <c r="I13" s="187"/>
    </row>
    <row r="14" spans="2:9" ht="12" customHeight="1">
      <c r="B14" s="60" t="s">
        <v>38</v>
      </c>
      <c r="C14" s="60"/>
      <c r="D14" s="15">
        <v>9</v>
      </c>
      <c r="E14" s="60"/>
      <c r="F14" s="22">
        <v>751.8</v>
      </c>
      <c r="G14" s="111"/>
      <c r="H14" s="22">
        <v>740.4</v>
      </c>
      <c r="I14" s="187"/>
    </row>
    <row r="15" spans="2:9" ht="12" customHeight="1">
      <c r="B15" s="60" t="s">
        <v>39</v>
      </c>
      <c r="C15" s="60"/>
      <c r="D15" s="15">
        <v>10</v>
      </c>
      <c r="E15" s="60"/>
      <c r="F15" s="22">
        <v>313.60000000000002</v>
      </c>
      <c r="G15" s="111"/>
      <c r="H15" s="22">
        <v>300.3</v>
      </c>
      <c r="I15" s="187"/>
    </row>
    <row r="16" spans="2:9" ht="12" customHeight="1">
      <c r="B16" s="60" t="s">
        <v>33</v>
      </c>
      <c r="C16" s="60"/>
      <c r="D16" s="107">
        <v>11</v>
      </c>
      <c r="E16" s="60"/>
      <c r="F16" s="239">
        <v>53.4</v>
      </c>
      <c r="G16" s="111"/>
      <c r="H16" s="22">
        <v>59.2</v>
      </c>
      <c r="I16" s="187"/>
    </row>
    <row r="17" spans="2:9" ht="12" customHeight="1">
      <c r="B17" s="60" t="s">
        <v>40</v>
      </c>
      <c r="C17" s="60"/>
      <c r="D17" s="107"/>
      <c r="E17" s="60"/>
      <c r="F17" s="239">
        <v>16.3</v>
      </c>
      <c r="G17" s="111"/>
      <c r="H17" s="22">
        <v>0</v>
      </c>
      <c r="I17" s="187"/>
    </row>
    <row r="18" spans="2:9" ht="12" customHeight="1">
      <c r="B18" s="60" t="s">
        <v>41</v>
      </c>
      <c r="C18" s="60"/>
      <c r="D18" s="15"/>
      <c r="E18" s="60"/>
      <c r="F18" s="22">
        <v>34.1</v>
      </c>
      <c r="G18" s="111"/>
      <c r="H18" s="22">
        <v>28.6</v>
      </c>
      <c r="I18" s="187"/>
    </row>
    <row r="19" spans="2:9" ht="12" customHeight="1">
      <c r="B19" s="63" t="s">
        <v>42</v>
      </c>
      <c r="C19" s="60"/>
      <c r="D19" s="15"/>
      <c r="E19" s="60"/>
      <c r="F19" s="22">
        <v>74.900000000000006</v>
      </c>
      <c r="G19" s="111"/>
      <c r="H19" s="22">
        <v>73.400000000000006</v>
      </c>
    </row>
    <row r="20" spans="2:9" ht="12" customHeight="1">
      <c r="B20" s="62" t="s">
        <v>43</v>
      </c>
      <c r="C20" s="60"/>
      <c r="D20" s="15"/>
      <c r="E20" s="60"/>
      <c r="F20" s="31">
        <f>SUM(F14:F19)</f>
        <v>1244.1000000000001</v>
      </c>
      <c r="G20" s="111"/>
      <c r="H20" s="31">
        <v>1201.9000000000001</v>
      </c>
    </row>
    <row r="21" spans="2:9" ht="12" customHeight="1">
      <c r="B21" s="60"/>
      <c r="C21" s="60"/>
      <c r="D21" s="15"/>
      <c r="E21" s="60"/>
      <c r="F21" s="22"/>
      <c r="G21" s="111"/>
      <c r="H21" s="22"/>
    </row>
    <row r="22" spans="2:9" ht="12" customHeight="1">
      <c r="B22" s="97" t="s">
        <v>44</v>
      </c>
      <c r="C22" s="64"/>
      <c r="D22" s="106"/>
      <c r="E22" s="64"/>
      <c r="F22" s="163">
        <f>+F20+F13</f>
        <v>1831.9</v>
      </c>
      <c r="G22" s="64"/>
      <c r="H22" s="163">
        <v>1953.3000000000002</v>
      </c>
    </row>
    <row r="23" spans="2:9" ht="12" customHeight="1">
      <c r="B23" s="60"/>
      <c r="C23" s="60"/>
      <c r="D23" s="15"/>
      <c r="E23" s="60"/>
      <c r="F23" s="65"/>
      <c r="G23" s="111"/>
      <c r="H23" s="65"/>
    </row>
    <row r="24" spans="2:9" ht="12" customHeight="1">
      <c r="B24" s="64" t="s">
        <v>45</v>
      </c>
      <c r="C24" s="60"/>
      <c r="D24" s="15"/>
      <c r="E24" s="60"/>
      <c r="F24" s="28"/>
      <c r="G24" s="111"/>
      <c r="H24" s="28"/>
    </row>
    <row r="25" spans="2:9" ht="12" customHeight="1">
      <c r="B25" s="60" t="s">
        <v>46</v>
      </c>
      <c r="C25" s="60"/>
      <c r="D25" s="107">
        <v>11</v>
      </c>
      <c r="E25" s="60"/>
      <c r="F25" s="28">
        <v>131.1</v>
      </c>
      <c r="G25" s="111"/>
      <c r="H25" s="28">
        <v>367.1</v>
      </c>
    </row>
    <row r="26" spans="2:9" ht="12" customHeight="1">
      <c r="B26" s="60" t="s">
        <v>47</v>
      </c>
      <c r="C26" s="60"/>
      <c r="D26" s="107">
        <v>11</v>
      </c>
      <c r="E26" s="60"/>
      <c r="F26" s="28">
        <v>35.799999999999997</v>
      </c>
      <c r="G26" s="111"/>
      <c r="H26" s="28">
        <v>32.9</v>
      </c>
    </row>
    <row r="27" spans="2:9" ht="12" customHeight="1">
      <c r="B27" s="60" t="s">
        <v>48</v>
      </c>
      <c r="C27" s="60"/>
      <c r="D27" s="15"/>
      <c r="E27" s="60"/>
      <c r="F27" s="28">
        <v>69.2</v>
      </c>
      <c r="G27" s="111"/>
      <c r="H27" s="28">
        <v>45.6</v>
      </c>
    </row>
    <row r="28" spans="2:9" ht="12" customHeight="1">
      <c r="B28" s="60" t="s">
        <v>49</v>
      </c>
      <c r="C28" s="60"/>
      <c r="D28" s="15"/>
      <c r="E28" s="60"/>
      <c r="F28" s="28">
        <v>150.80000000000001</v>
      </c>
      <c r="G28" s="111"/>
      <c r="H28" s="28">
        <v>104.19999999999999</v>
      </c>
    </row>
    <row r="29" spans="2:9" ht="12" customHeight="1">
      <c r="B29" s="60" t="s">
        <v>50</v>
      </c>
      <c r="C29" s="60"/>
      <c r="D29" s="15"/>
      <c r="E29" s="60"/>
      <c r="F29" s="28">
        <v>221.3</v>
      </c>
      <c r="G29" s="111"/>
      <c r="H29" s="28">
        <v>154.4</v>
      </c>
    </row>
    <row r="30" spans="2:9" ht="12" customHeight="1">
      <c r="B30" s="60" t="s">
        <v>51</v>
      </c>
      <c r="C30" s="60"/>
      <c r="D30" s="15"/>
      <c r="E30" s="60"/>
      <c r="F30" s="22">
        <v>23.8</v>
      </c>
      <c r="G30" s="111"/>
      <c r="H30" s="22">
        <v>20.399999999999999</v>
      </c>
    </row>
    <row r="31" spans="2:9" ht="12" customHeight="1">
      <c r="B31" s="62" t="s">
        <v>52</v>
      </c>
      <c r="C31" s="60"/>
      <c r="D31" s="15"/>
      <c r="E31" s="60"/>
      <c r="F31" s="31">
        <f>SUM(F25:F30)</f>
        <v>632</v>
      </c>
      <c r="G31" s="111"/>
      <c r="H31" s="31">
        <v>724.59999999999991</v>
      </c>
    </row>
    <row r="32" spans="2:9" ht="12" customHeight="1">
      <c r="B32" s="60" t="s">
        <v>46</v>
      </c>
      <c r="C32" s="60"/>
      <c r="D32" s="107">
        <v>11</v>
      </c>
      <c r="E32" s="60"/>
      <c r="F32" s="28">
        <v>623.4</v>
      </c>
      <c r="G32" s="28"/>
      <c r="H32" s="28">
        <v>659.7</v>
      </c>
    </row>
    <row r="33" spans="2:9" ht="12" customHeight="1">
      <c r="B33" s="60" t="s">
        <v>47</v>
      </c>
      <c r="D33" s="107">
        <v>11</v>
      </c>
      <c r="F33" s="28">
        <v>45</v>
      </c>
      <c r="G33" s="28"/>
      <c r="H33" s="28">
        <v>54.3</v>
      </c>
    </row>
    <row r="34" spans="2:9" ht="12" customHeight="1">
      <c r="B34" s="60" t="s">
        <v>53</v>
      </c>
      <c r="C34" s="60"/>
      <c r="D34" s="15"/>
      <c r="E34" s="60"/>
      <c r="F34" s="28">
        <v>0.1</v>
      </c>
      <c r="G34" s="111"/>
      <c r="H34" s="28">
        <v>0.1</v>
      </c>
    </row>
    <row r="35" spans="2:9" ht="12" customHeight="1">
      <c r="B35" s="60" t="s">
        <v>54</v>
      </c>
      <c r="C35" s="60"/>
      <c r="D35" s="15"/>
      <c r="E35" s="60"/>
      <c r="F35" s="28">
        <v>3.7</v>
      </c>
      <c r="G35" s="111"/>
      <c r="H35" s="28">
        <v>4.3</v>
      </c>
    </row>
    <row r="36" spans="2:9" ht="12" customHeight="1">
      <c r="B36" s="62" t="s">
        <v>55</v>
      </c>
      <c r="C36" s="60"/>
      <c r="D36" s="15"/>
      <c r="E36" s="60"/>
      <c r="F36" s="31">
        <f>SUM(F32:F35)</f>
        <v>672.2</v>
      </c>
      <c r="G36" s="111"/>
      <c r="H36" s="31">
        <v>718.4</v>
      </c>
    </row>
    <row r="37" spans="2:9" ht="12" customHeight="1">
      <c r="B37" s="60"/>
      <c r="C37" s="60"/>
      <c r="D37" s="15"/>
      <c r="E37" s="60"/>
      <c r="F37" s="22"/>
      <c r="G37" s="111"/>
      <c r="H37" s="22"/>
    </row>
    <row r="38" spans="2:9" ht="12" customHeight="1">
      <c r="B38" s="60" t="s">
        <v>56</v>
      </c>
      <c r="C38" s="60"/>
      <c r="D38" s="15"/>
      <c r="E38" s="60"/>
    </row>
    <row r="39" spans="2:9" ht="12" customHeight="1">
      <c r="B39" s="60" t="s">
        <v>57</v>
      </c>
      <c r="C39" s="60"/>
      <c r="D39" s="15"/>
      <c r="E39" s="60"/>
      <c r="F39" s="22">
        <v>325.89999999999998</v>
      </c>
      <c r="G39" s="111"/>
      <c r="H39" s="22">
        <v>313.24</v>
      </c>
    </row>
    <row r="40" spans="2:9" ht="12" customHeight="1">
      <c r="B40" s="60" t="s">
        <v>58</v>
      </c>
      <c r="C40" s="60"/>
      <c r="D40" s="15"/>
      <c r="E40" s="60"/>
      <c r="F40" s="22">
        <v>-0.39999999999999997</v>
      </c>
      <c r="G40" s="111"/>
      <c r="H40" s="22">
        <v>-0.1</v>
      </c>
      <c r="I40" s="4"/>
    </row>
    <row r="41" spans="2:9" ht="12" customHeight="1">
      <c r="B41" s="63" t="s">
        <v>59</v>
      </c>
      <c r="C41" s="60"/>
      <c r="D41" s="15"/>
      <c r="E41" s="60"/>
      <c r="F41" s="23">
        <v>1063.9000000000001</v>
      </c>
      <c r="G41" s="111"/>
      <c r="H41" s="23">
        <v>1035.8400000000001</v>
      </c>
      <c r="I41" s="4"/>
    </row>
    <row r="42" spans="2:9" ht="12" customHeight="1">
      <c r="B42" s="60" t="s">
        <v>60</v>
      </c>
      <c r="C42" s="60"/>
      <c r="D42" s="15"/>
      <c r="E42" s="60"/>
      <c r="F42" s="22">
        <f>SUM(F39:F41)</f>
        <v>1389.4</v>
      </c>
      <c r="G42" s="111"/>
      <c r="H42" s="22">
        <v>1348.98</v>
      </c>
      <c r="I42" s="4"/>
    </row>
    <row r="43" spans="2:9" ht="12" customHeight="1">
      <c r="B43" s="60" t="s">
        <v>61</v>
      </c>
      <c r="C43" s="60"/>
      <c r="D43" s="15"/>
      <c r="E43" s="60"/>
      <c r="F43" s="22">
        <v>-856.30000000000007</v>
      </c>
      <c r="G43" s="111"/>
      <c r="H43" s="22">
        <v>-834.6</v>
      </c>
      <c r="I43" s="4"/>
    </row>
    <row r="44" spans="2:9" ht="12" customHeight="1">
      <c r="B44" s="60" t="s">
        <v>62</v>
      </c>
      <c r="C44" s="60"/>
      <c r="D44" s="15"/>
      <c r="E44" s="60"/>
      <c r="F44" s="22">
        <v>-5.3999999999999995</v>
      </c>
      <c r="G44" s="111"/>
      <c r="H44" s="22">
        <v>-4.1000000000000014</v>
      </c>
    </row>
    <row r="45" spans="2:9" ht="12" customHeight="1">
      <c r="B45" s="62" t="s">
        <v>63</v>
      </c>
      <c r="C45" s="60"/>
      <c r="D45" s="107"/>
      <c r="E45" s="60"/>
      <c r="F45" s="31">
        <f>SUM(F42:F44)</f>
        <v>527.70000000000005</v>
      </c>
      <c r="G45" s="60"/>
      <c r="H45" s="31">
        <v>510.28</v>
      </c>
    </row>
    <row r="46" spans="2:9" ht="12" customHeight="1">
      <c r="B46" s="62"/>
      <c r="C46" s="60"/>
      <c r="D46" s="107"/>
      <c r="E46" s="60"/>
      <c r="F46" s="31"/>
      <c r="G46" s="60"/>
      <c r="H46" s="31"/>
    </row>
    <row r="47" spans="2:9" ht="12" customHeight="1">
      <c r="B47" s="97" t="s">
        <v>64</v>
      </c>
      <c r="C47" s="64"/>
      <c r="D47" s="106"/>
      <c r="E47" s="64"/>
      <c r="F47" s="163">
        <f>+F45+F36+F31</f>
        <v>1831.9</v>
      </c>
      <c r="G47" s="64"/>
      <c r="H47" s="163">
        <v>1953.2800000000002</v>
      </c>
    </row>
    <row r="48" spans="2:9" ht="12" customHeight="1">
      <c r="B48" s="110"/>
      <c r="C48" s="110"/>
      <c r="D48" s="110"/>
      <c r="E48" s="110"/>
      <c r="F48" s="110"/>
      <c r="G48" s="110"/>
      <c r="H48" s="110"/>
    </row>
    <row r="49" spans="2:2">
      <c r="B49" s="2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N44"/>
  <sheetViews>
    <sheetView showGridLines="0" zoomScaleNormal="100" workbookViewId="0">
      <selection activeCell="Q35" sqref="Q35"/>
    </sheetView>
  </sheetViews>
  <sheetFormatPr defaultRowHeight="15"/>
  <cols>
    <col min="2" max="2" width="59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1.7109375" customWidth="1"/>
    <col min="10" max="10" width="10.7109375" customWidth="1"/>
    <col min="11" max="11" width="1.7109375" customWidth="1"/>
    <col min="12" max="12" width="10.7109375" customWidth="1"/>
    <col min="13" max="13" width="1.7109375" customWidth="1"/>
    <col min="14" max="14" width="10.7109375" customWidth="1"/>
  </cols>
  <sheetData>
    <row r="1" spans="2:14" ht="12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18.75" customHeight="1">
      <c r="B2" s="243" t="s">
        <v>65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2:14" ht="12" customHeight="1" thickBot="1">
      <c r="B3" s="10"/>
      <c r="C3" s="10"/>
      <c r="D3" s="10"/>
      <c r="E3" s="11"/>
      <c r="F3" s="11"/>
      <c r="G3" s="11"/>
      <c r="H3" s="11"/>
      <c r="I3" s="11"/>
      <c r="J3" s="11"/>
      <c r="K3" s="67"/>
      <c r="L3" s="67"/>
      <c r="M3" s="59"/>
      <c r="N3" s="59"/>
    </row>
    <row r="4" spans="2:14" ht="12" customHeight="1">
      <c r="B4" s="58"/>
      <c r="C4" s="58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12" customHeight="1">
      <c r="B5" s="58"/>
      <c r="C5" s="5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2:14" ht="14.25" customHeight="1">
      <c r="B6" s="70" t="s">
        <v>66</v>
      </c>
      <c r="C6" s="69"/>
      <c r="D6" s="69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2:14" ht="12.75" customHeight="1">
      <c r="B7" s="71" t="s">
        <v>16</v>
      </c>
      <c r="C7" s="71"/>
      <c r="D7" s="245" t="s">
        <v>67</v>
      </c>
      <c r="E7" s="245"/>
      <c r="F7" s="245"/>
      <c r="G7" s="245"/>
      <c r="H7" s="245"/>
      <c r="I7" s="245"/>
      <c r="J7" s="245"/>
      <c r="K7" s="245"/>
      <c r="L7" s="245"/>
      <c r="M7" s="12"/>
      <c r="N7" s="12"/>
    </row>
    <row r="8" spans="2:14" ht="12.75" customHeight="1">
      <c r="B8" s="72"/>
      <c r="C8" s="72"/>
      <c r="D8" s="12" t="s">
        <v>68</v>
      </c>
      <c r="E8" s="73"/>
      <c r="F8" s="12" t="s">
        <v>69</v>
      </c>
      <c r="G8" s="73"/>
      <c r="H8" s="12" t="s">
        <v>70</v>
      </c>
      <c r="I8" s="12"/>
      <c r="J8" s="12"/>
      <c r="K8" s="12" t="s">
        <v>16</v>
      </c>
      <c r="L8" s="73" t="s">
        <v>71</v>
      </c>
      <c r="M8" s="73"/>
      <c r="N8" s="73"/>
    </row>
    <row r="9" spans="2:14" ht="12.75" customHeight="1">
      <c r="B9" s="72"/>
      <c r="C9" s="72"/>
      <c r="D9" s="73" t="s">
        <v>72</v>
      </c>
      <c r="E9" s="73"/>
      <c r="F9" s="12" t="s">
        <v>73</v>
      </c>
      <c r="G9" s="73"/>
      <c r="H9" s="12" t="s">
        <v>74</v>
      </c>
      <c r="I9" s="12"/>
      <c r="J9" s="12" t="s">
        <v>75</v>
      </c>
      <c r="K9" s="12" t="s">
        <v>16</v>
      </c>
      <c r="L9" s="73" t="s">
        <v>76</v>
      </c>
      <c r="M9" s="73"/>
      <c r="N9" s="73" t="s">
        <v>77</v>
      </c>
    </row>
    <row r="10" spans="2:14" ht="12.75" customHeight="1">
      <c r="B10" s="68" t="s">
        <v>78</v>
      </c>
      <c r="C10" s="72"/>
      <c r="D10" s="74" t="s">
        <v>79</v>
      </c>
      <c r="E10" s="75"/>
      <c r="F10" s="74" t="s">
        <v>79</v>
      </c>
      <c r="G10" s="75"/>
      <c r="H10" s="74" t="s">
        <v>72</v>
      </c>
      <c r="I10" s="75"/>
      <c r="J10" s="14" t="s">
        <v>80</v>
      </c>
      <c r="K10" s="75"/>
      <c r="L10" s="74" t="s">
        <v>81</v>
      </c>
      <c r="M10" s="75"/>
      <c r="N10" s="74" t="s">
        <v>82</v>
      </c>
    </row>
    <row r="11" spans="2:14" ht="12.75" customHeight="1">
      <c r="B11" s="52" t="s">
        <v>83</v>
      </c>
      <c r="C11" s="58"/>
      <c r="D11" s="79">
        <v>158.89999999999998</v>
      </c>
      <c r="E11" s="77"/>
      <c r="F11" s="79">
        <v>0</v>
      </c>
      <c r="G11" s="77"/>
      <c r="H11" s="79">
        <v>933.1</v>
      </c>
      <c r="I11" s="77"/>
      <c r="J11" s="79">
        <v>-840.2</v>
      </c>
      <c r="K11" s="77"/>
      <c r="L11" s="79">
        <v>-6.7</v>
      </c>
      <c r="M11" s="76"/>
      <c r="N11" s="79">
        <v>245.09999999999997</v>
      </c>
    </row>
    <row r="12" spans="2:14" ht="12.75" customHeight="1">
      <c r="B12" s="49" t="s">
        <v>84</v>
      </c>
      <c r="D12" s="78">
        <v>0</v>
      </c>
      <c r="E12" s="78"/>
      <c r="F12" s="78">
        <v>0</v>
      </c>
      <c r="G12" s="78"/>
      <c r="H12" s="78">
        <v>0</v>
      </c>
      <c r="I12" s="78"/>
      <c r="J12" s="78">
        <v>-32.804373560000087</v>
      </c>
      <c r="K12" s="78"/>
      <c r="L12" s="78">
        <v>0</v>
      </c>
      <c r="M12" s="78"/>
      <c r="N12" s="78">
        <v>-32.804373560000087</v>
      </c>
    </row>
    <row r="13" spans="2:14" ht="12.75" customHeight="1">
      <c r="B13" s="49" t="s">
        <v>85</v>
      </c>
      <c r="D13" s="78">
        <v>0</v>
      </c>
      <c r="E13" s="78"/>
      <c r="F13" s="78">
        <v>0</v>
      </c>
      <c r="G13" s="78"/>
      <c r="H13" s="78">
        <v>0</v>
      </c>
      <c r="I13" s="78"/>
      <c r="J13" s="78">
        <v>38.400000000000006</v>
      </c>
      <c r="K13" s="78"/>
      <c r="L13" s="78">
        <v>2.6</v>
      </c>
      <c r="M13" s="78"/>
      <c r="N13" s="78">
        <v>41.000000000000007</v>
      </c>
    </row>
    <row r="14" spans="2:14" ht="12.75" customHeight="1">
      <c r="B14" s="49" t="s">
        <v>86</v>
      </c>
      <c r="D14" s="78">
        <v>7.74</v>
      </c>
      <c r="E14" s="78"/>
      <c r="F14" s="78">
        <v>0</v>
      </c>
      <c r="G14" s="78"/>
      <c r="H14" s="78">
        <v>7.04</v>
      </c>
      <c r="I14" s="78"/>
      <c r="J14" s="78">
        <v>0</v>
      </c>
      <c r="K14" s="78"/>
      <c r="L14" s="78">
        <v>0</v>
      </c>
      <c r="M14" s="78"/>
      <c r="N14" s="78">
        <v>14.780000000000001</v>
      </c>
    </row>
    <row r="15" spans="2:14" ht="12.75" customHeight="1">
      <c r="B15" s="49" t="s">
        <v>87</v>
      </c>
      <c r="D15" s="78">
        <v>0</v>
      </c>
      <c r="E15" s="78"/>
      <c r="F15" s="78">
        <v>0</v>
      </c>
      <c r="G15" s="78"/>
      <c r="H15" s="78">
        <v>1.2</v>
      </c>
      <c r="I15" s="78"/>
      <c r="J15" s="78">
        <v>0</v>
      </c>
      <c r="K15" s="78"/>
      <c r="L15" s="78">
        <v>0</v>
      </c>
      <c r="M15" s="78"/>
      <c r="N15" s="78">
        <v>1.2</v>
      </c>
    </row>
    <row r="16" spans="2:14" ht="12.75" customHeight="1">
      <c r="B16" s="49" t="s">
        <v>88</v>
      </c>
      <c r="D16" s="78">
        <v>146.6</v>
      </c>
      <c r="E16" s="78"/>
      <c r="F16" s="78">
        <v>0</v>
      </c>
      <c r="G16" s="78"/>
      <c r="H16" s="78">
        <v>94.8</v>
      </c>
      <c r="I16" s="78" t="s">
        <v>16</v>
      </c>
      <c r="J16" s="78">
        <v>0</v>
      </c>
      <c r="K16" s="78"/>
      <c r="L16" s="78">
        <v>0</v>
      </c>
      <c r="M16" s="78"/>
      <c r="N16" s="78">
        <v>241.39999999999998</v>
      </c>
    </row>
    <row r="17" spans="2:14" ht="12.75" customHeight="1">
      <c r="B17" s="49" t="s">
        <v>89</v>
      </c>
      <c r="D17" s="78">
        <v>0</v>
      </c>
      <c r="E17" s="78"/>
      <c r="F17" s="78">
        <v>-0.2</v>
      </c>
      <c r="G17" s="78"/>
      <c r="H17" s="78">
        <v>-0.2</v>
      </c>
      <c r="I17" s="78" t="s">
        <v>16</v>
      </c>
      <c r="J17" s="78">
        <v>0</v>
      </c>
      <c r="K17" s="78"/>
      <c r="L17" s="78">
        <v>0</v>
      </c>
      <c r="M17" s="78"/>
      <c r="N17" s="78">
        <v>-0.4</v>
      </c>
    </row>
    <row r="18" spans="2:14" ht="12.75" customHeight="1">
      <c r="B18" s="49" t="s">
        <v>90</v>
      </c>
      <c r="D18" s="78">
        <v>0</v>
      </c>
      <c r="E18" s="78"/>
      <c r="F18" s="78">
        <v>0.1</v>
      </c>
      <c r="G18" s="78"/>
      <c r="H18" s="78">
        <v>-0.1</v>
      </c>
      <c r="I18" s="78" t="s">
        <v>16</v>
      </c>
      <c r="J18" s="78">
        <v>0</v>
      </c>
      <c r="K18" s="78"/>
      <c r="L18" s="78">
        <v>0</v>
      </c>
      <c r="M18" s="78"/>
      <c r="N18" s="78">
        <v>0</v>
      </c>
    </row>
    <row r="19" spans="2:14" ht="12.75" customHeight="1">
      <c r="B19" s="52" t="s">
        <v>91</v>
      </c>
      <c r="C19" s="58"/>
      <c r="D19" s="79">
        <v>313.24</v>
      </c>
      <c r="E19" s="79"/>
      <c r="F19" s="79">
        <v>-0.1</v>
      </c>
      <c r="G19" s="79"/>
      <c r="H19" s="79">
        <v>1035.8400000000001</v>
      </c>
      <c r="I19" s="79"/>
      <c r="J19" s="79">
        <v>-834.60437356000011</v>
      </c>
      <c r="K19" s="79"/>
      <c r="L19" s="79">
        <v>-4.0999999999999996</v>
      </c>
      <c r="M19" s="79"/>
      <c r="N19" s="79">
        <v>510.27562643999983</v>
      </c>
    </row>
    <row r="22" spans="2:14">
      <c r="B22" s="1" t="s">
        <v>92</v>
      </c>
    </row>
    <row r="23" spans="2:14" ht="12" customHeight="1">
      <c r="B23" s="71" t="s">
        <v>16</v>
      </c>
      <c r="C23" s="71"/>
      <c r="D23" s="245" t="s">
        <v>67</v>
      </c>
      <c r="E23" s="245"/>
      <c r="F23" s="245"/>
      <c r="G23" s="245"/>
      <c r="H23" s="245"/>
      <c r="I23" s="245"/>
      <c r="J23" s="245"/>
      <c r="K23" s="245"/>
      <c r="L23" s="245"/>
      <c r="M23" s="12"/>
      <c r="N23" s="12"/>
    </row>
    <row r="24" spans="2:14" ht="12" customHeight="1">
      <c r="B24" s="72"/>
      <c r="C24" s="72"/>
      <c r="D24" s="12" t="s">
        <v>68</v>
      </c>
      <c r="E24" s="73"/>
      <c r="F24" s="12" t="s">
        <v>69</v>
      </c>
      <c r="G24" s="73"/>
      <c r="H24" s="12" t="s">
        <v>70</v>
      </c>
      <c r="I24" s="12"/>
      <c r="J24" s="12"/>
      <c r="K24" s="12" t="s">
        <v>16</v>
      </c>
      <c r="L24" s="73" t="s">
        <v>71</v>
      </c>
      <c r="M24" s="73"/>
      <c r="N24" s="73"/>
    </row>
    <row r="25" spans="2:14" ht="12" customHeight="1">
      <c r="B25" s="72"/>
      <c r="C25" s="72"/>
      <c r="D25" s="73" t="s">
        <v>72</v>
      </c>
      <c r="E25" s="73"/>
      <c r="F25" s="12" t="s">
        <v>73</v>
      </c>
      <c r="G25" s="73"/>
      <c r="H25" s="12" t="s">
        <v>74</v>
      </c>
      <c r="I25" s="12"/>
      <c r="J25" s="12" t="s">
        <v>75</v>
      </c>
      <c r="K25" s="12" t="s">
        <v>16</v>
      </c>
      <c r="L25" s="73" t="s">
        <v>76</v>
      </c>
      <c r="M25" s="73"/>
      <c r="N25" s="73" t="s">
        <v>77</v>
      </c>
    </row>
    <row r="26" spans="2:14" ht="12" customHeight="1">
      <c r="B26" s="68" t="s">
        <v>78</v>
      </c>
      <c r="C26" s="72"/>
      <c r="D26" s="74" t="s">
        <v>79</v>
      </c>
      <c r="E26" s="75"/>
      <c r="F26" s="74" t="s">
        <v>79</v>
      </c>
      <c r="G26" s="75"/>
      <c r="H26" s="74" t="s">
        <v>72</v>
      </c>
      <c r="I26" s="75"/>
      <c r="J26" s="14" t="s">
        <v>80</v>
      </c>
      <c r="K26" s="75" t="s">
        <v>16</v>
      </c>
      <c r="L26" s="74" t="s">
        <v>81</v>
      </c>
      <c r="M26" s="75"/>
      <c r="N26" s="74" t="s">
        <v>82</v>
      </c>
    </row>
    <row r="27" spans="2:14" ht="12" customHeight="1">
      <c r="B27" s="52" t="s">
        <v>93</v>
      </c>
      <c r="C27" s="58"/>
      <c r="D27" s="79">
        <v>313.24</v>
      </c>
      <c r="E27" s="77"/>
      <c r="F27" s="79">
        <v>-0.1</v>
      </c>
      <c r="G27" s="77"/>
      <c r="H27" s="79">
        <v>1035.8400000000001</v>
      </c>
      <c r="I27" s="77"/>
      <c r="J27" s="79">
        <v>-834.6</v>
      </c>
      <c r="K27" s="77"/>
      <c r="L27" s="79">
        <v>-4.0999999999999996</v>
      </c>
      <c r="M27" s="76"/>
      <c r="N27" s="79">
        <v>510.28</v>
      </c>
    </row>
    <row r="28" spans="2:14" ht="12" customHeight="1">
      <c r="B28" s="49" t="s">
        <v>84</v>
      </c>
      <c r="D28" s="78">
        <v>0</v>
      </c>
      <c r="E28" s="78"/>
      <c r="F28" s="78"/>
      <c r="G28" s="78"/>
      <c r="H28" s="78">
        <v>0</v>
      </c>
      <c r="I28" s="78"/>
      <c r="J28" s="78">
        <v>-14.5</v>
      </c>
      <c r="K28" s="78"/>
      <c r="L28" s="78">
        <v>0</v>
      </c>
      <c r="M28" s="78"/>
      <c r="N28" s="78">
        <f>SUM(D28:M28)</f>
        <v>-14.5</v>
      </c>
    </row>
    <row r="29" spans="2:14" ht="12" customHeight="1">
      <c r="B29" s="49" t="s">
        <v>85</v>
      </c>
      <c r="D29" s="78">
        <v>0</v>
      </c>
      <c r="E29" s="78"/>
      <c r="F29" s="78"/>
      <c r="G29" s="78"/>
      <c r="H29" s="78">
        <v>0</v>
      </c>
      <c r="I29" s="78"/>
      <c r="J29" s="78">
        <v>-7.2</v>
      </c>
      <c r="K29" s="78"/>
      <c r="L29" s="78">
        <v>-1.3</v>
      </c>
      <c r="M29" s="78"/>
      <c r="N29" s="78">
        <f t="shared" ref="N29:N33" si="0">SUM(D29:M29)</f>
        <v>-8.5</v>
      </c>
    </row>
    <row r="30" spans="2:14" ht="12" customHeight="1">
      <c r="B30" s="49" t="s">
        <v>94</v>
      </c>
      <c r="D30" s="78">
        <v>12.7</v>
      </c>
      <c r="E30" s="78"/>
      <c r="F30" s="78">
        <v>0</v>
      </c>
      <c r="G30" s="78"/>
      <c r="H30" s="78">
        <v>27.1</v>
      </c>
      <c r="I30" s="78"/>
      <c r="J30" s="78">
        <v>0</v>
      </c>
      <c r="K30" s="78"/>
      <c r="L30" s="78">
        <v>0</v>
      </c>
      <c r="M30" s="78"/>
      <c r="N30" s="78">
        <f t="shared" si="0"/>
        <v>39.799999999999997</v>
      </c>
    </row>
    <row r="31" spans="2:14" ht="12" customHeight="1">
      <c r="B31" s="49" t="s">
        <v>87</v>
      </c>
      <c r="D31" s="78">
        <v>0</v>
      </c>
      <c r="E31" s="78"/>
      <c r="F31" s="78">
        <v>0</v>
      </c>
      <c r="G31" s="78"/>
      <c r="H31" s="78">
        <v>1.96</v>
      </c>
      <c r="I31" s="78"/>
      <c r="J31" s="78">
        <v>0</v>
      </c>
      <c r="K31" s="78"/>
      <c r="L31" s="78">
        <v>0</v>
      </c>
      <c r="M31" s="78"/>
      <c r="N31" s="78">
        <f t="shared" si="0"/>
        <v>1.96</v>
      </c>
    </row>
    <row r="32" spans="2:14" ht="12" customHeight="1">
      <c r="B32" s="49" t="s">
        <v>89</v>
      </c>
      <c r="D32" s="78">
        <v>0</v>
      </c>
      <c r="E32" s="78"/>
      <c r="F32" s="78">
        <v>-0.5</v>
      </c>
      <c r="G32" s="78"/>
      <c r="H32" s="78">
        <v>-0.8</v>
      </c>
      <c r="I32" s="78"/>
      <c r="J32" s="78">
        <v>0</v>
      </c>
      <c r="K32" s="78"/>
      <c r="L32" s="78">
        <v>0</v>
      </c>
      <c r="M32" s="78"/>
      <c r="N32" s="78">
        <f t="shared" si="0"/>
        <v>-1.3</v>
      </c>
    </row>
    <row r="33" spans="2:14" ht="12" customHeight="1">
      <c r="B33" s="49" t="s">
        <v>90</v>
      </c>
      <c r="D33" s="78">
        <v>0</v>
      </c>
      <c r="E33" s="78"/>
      <c r="F33" s="78">
        <v>0.2</v>
      </c>
      <c r="G33" s="78"/>
      <c r="H33" s="78">
        <v>-0.2</v>
      </c>
      <c r="I33" s="78"/>
      <c r="J33" s="78">
        <v>0</v>
      </c>
      <c r="K33" s="78"/>
      <c r="L33" s="78">
        <v>0</v>
      </c>
      <c r="M33" s="78"/>
      <c r="N33" s="78">
        <f t="shared" si="0"/>
        <v>0</v>
      </c>
    </row>
    <row r="34" spans="2:14" ht="12" customHeight="1">
      <c r="B34" s="52" t="s">
        <v>95</v>
      </c>
      <c r="C34" s="58"/>
      <c r="D34" s="79">
        <f>SUM(D27:D33)</f>
        <v>325.94</v>
      </c>
      <c r="E34" s="79"/>
      <c r="F34" s="79">
        <f t="shared" ref="F34:N34" si="1">SUM(F27:F33)</f>
        <v>-0.39999999999999997</v>
      </c>
      <c r="G34" s="79"/>
      <c r="H34" s="79">
        <f t="shared" si="1"/>
        <v>1063.9000000000001</v>
      </c>
      <c r="I34" s="79"/>
      <c r="J34" s="79">
        <f t="shared" si="1"/>
        <v>-856.30000000000007</v>
      </c>
      <c r="K34" s="79"/>
      <c r="L34" s="79">
        <f t="shared" si="1"/>
        <v>-5.3999999999999995</v>
      </c>
      <c r="M34" s="79"/>
      <c r="N34" s="79">
        <f t="shared" si="1"/>
        <v>527.74</v>
      </c>
    </row>
    <row r="41" spans="2:14">
      <c r="D41" s="210"/>
    </row>
    <row r="44" spans="2:14"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</sheetData>
  <mergeCells count="3">
    <mergeCell ref="D23:L23"/>
    <mergeCell ref="B2:N2"/>
    <mergeCell ref="D7:L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Q38"/>
  <sheetViews>
    <sheetView showGridLines="0" zoomScaleNormal="100" workbookViewId="0">
      <selection activeCell="O129" sqref="O129"/>
    </sheetView>
  </sheetViews>
  <sheetFormatPr defaultRowHeight="15"/>
  <cols>
    <col min="2" max="2" width="81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1.7109375" customWidth="1"/>
    <col min="10" max="10" width="10.7109375" customWidth="1"/>
    <col min="12" max="12" width="9.140625" style="168"/>
  </cols>
  <sheetData>
    <row r="1" spans="2:17" ht="12" customHeight="1"/>
    <row r="2" spans="2:17" ht="18.75" customHeight="1">
      <c r="B2" s="243" t="s">
        <v>96</v>
      </c>
      <c r="C2" s="243"/>
      <c r="D2" s="243"/>
      <c r="E2" s="243"/>
      <c r="F2" s="243"/>
      <c r="G2" s="243"/>
      <c r="H2" s="243"/>
      <c r="I2" s="243"/>
      <c r="J2" s="243"/>
    </row>
    <row r="3" spans="2:17" ht="12" customHeight="1" thickBot="1">
      <c r="B3" s="9"/>
      <c r="C3" s="9"/>
      <c r="D3" s="9"/>
      <c r="E3" s="9"/>
      <c r="F3" s="9"/>
      <c r="G3" s="9"/>
      <c r="H3" s="9"/>
      <c r="I3" s="9"/>
      <c r="J3" s="9"/>
    </row>
    <row r="4" spans="2:17" ht="12" customHeight="1">
      <c r="B4" s="12"/>
      <c r="C4" s="12"/>
      <c r="D4" s="246" t="s">
        <v>1</v>
      </c>
      <c r="E4" s="246"/>
      <c r="F4" s="246"/>
      <c r="G4" s="12"/>
      <c r="H4" s="12"/>
      <c r="I4" s="12" t="s">
        <v>2</v>
      </c>
      <c r="J4" s="12"/>
      <c r="L4"/>
    </row>
    <row r="5" spans="2:17" ht="12" customHeight="1">
      <c r="B5" s="12"/>
      <c r="C5" s="13"/>
      <c r="D5" s="242" t="s">
        <v>3</v>
      </c>
      <c r="E5" s="242"/>
      <c r="F5" s="242"/>
      <c r="G5" s="13"/>
      <c r="H5" s="14"/>
      <c r="I5" s="14" t="s">
        <v>3</v>
      </c>
      <c r="J5" s="14"/>
      <c r="L5"/>
    </row>
    <row r="6" spans="2:17" ht="12" customHeight="1">
      <c r="B6" s="161" t="s">
        <v>4</v>
      </c>
      <c r="C6" s="15"/>
      <c r="D6" s="189">
        <v>2023</v>
      </c>
      <c r="E6" s="189"/>
      <c r="F6" s="189">
        <v>2022</v>
      </c>
      <c r="G6" s="190"/>
      <c r="H6" s="189">
        <v>2023</v>
      </c>
      <c r="I6" s="189"/>
      <c r="J6" s="189">
        <v>2022</v>
      </c>
      <c r="L6"/>
    </row>
    <row r="7" spans="2:17" ht="12" customHeight="1">
      <c r="B7" s="121" t="s">
        <v>97</v>
      </c>
      <c r="D7" s="78">
        <v>58.183718729999981</v>
      </c>
      <c r="E7" s="78"/>
      <c r="F7" s="78">
        <v>2.1311172499999786</v>
      </c>
      <c r="G7" s="78"/>
      <c r="H7" s="78">
        <v>-5.5</v>
      </c>
      <c r="I7" s="78"/>
      <c r="J7" s="78">
        <v>-6.7043735600000876</v>
      </c>
      <c r="K7" s="150"/>
      <c r="L7"/>
      <c r="O7" s="154"/>
      <c r="Q7" s="150"/>
    </row>
    <row r="8" spans="2:17" ht="12" customHeight="1">
      <c r="B8" s="122" t="s">
        <v>98</v>
      </c>
      <c r="D8" s="78">
        <v>81.400000000000006</v>
      </c>
      <c r="E8" s="78"/>
      <c r="F8" s="78">
        <v>82.4</v>
      </c>
      <c r="G8" s="78"/>
      <c r="H8" s="78">
        <v>290.5</v>
      </c>
      <c r="I8" s="78"/>
      <c r="J8" s="78">
        <v>354.20000000000005</v>
      </c>
      <c r="K8" s="150"/>
      <c r="L8"/>
      <c r="O8" s="154"/>
      <c r="Q8" s="150"/>
    </row>
    <row r="9" spans="2:17" ht="12" customHeight="1">
      <c r="B9" s="122" t="s">
        <v>99</v>
      </c>
      <c r="D9" s="78">
        <v>-1.1000000000000001</v>
      </c>
      <c r="E9" s="78"/>
      <c r="F9" s="78">
        <v>6.5</v>
      </c>
      <c r="G9" s="78"/>
      <c r="H9" s="78">
        <v>-1.7</v>
      </c>
      <c r="I9" s="78"/>
      <c r="J9" s="78">
        <v>4.9000000000000004</v>
      </c>
      <c r="K9" s="150"/>
      <c r="L9"/>
      <c r="O9" s="154"/>
      <c r="Q9" s="150"/>
    </row>
    <row r="10" spans="2:17" ht="12" customHeight="1">
      <c r="B10" s="122" t="s">
        <v>18</v>
      </c>
      <c r="D10" s="78">
        <v>26.9</v>
      </c>
      <c r="E10" s="78"/>
      <c r="F10" s="78">
        <v>28.9</v>
      </c>
      <c r="G10" s="78"/>
      <c r="H10" s="78">
        <v>110.1</v>
      </c>
      <c r="I10" s="78"/>
      <c r="J10" s="78">
        <v>110.30000000000001</v>
      </c>
      <c r="K10" s="150"/>
      <c r="L10"/>
      <c r="O10" s="154"/>
      <c r="Q10" s="150"/>
    </row>
    <row r="11" spans="2:17" ht="12" customHeight="1">
      <c r="B11" s="122" t="s">
        <v>100</v>
      </c>
      <c r="D11" s="78">
        <v>0</v>
      </c>
      <c r="E11" s="78"/>
      <c r="F11" s="78">
        <v>0</v>
      </c>
      <c r="G11" s="78"/>
      <c r="H11" s="78">
        <v>0</v>
      </c>
      <c r="I11" s="78"/>
      <c r="J11" s="78">
        <v>-1</v>
      </c>
      <c r="K11" s="150"/>
      <c r="L11"/>
      <c r="O11" s="154"/>
      <c r="Q11" s="150"/>
    </row>
    <row r="12" spans="2:17" ht="12" customHeight="1">
      <c r="B12" s="122" t="s">
        <v>101</v>
      </c>
      <c r="D12" s="78">
        <v>-4.8</v>
      </c>
      <c r="E12" s="78"/>
      <c r="F12" s="78">
        <v>-4.2</v>
      </c>
      <c r="G12" s="78"/>
      <c r="H12" s="78">
        <v>-20.2</v>
      </c>
      <c r="I12" s="78"/>
      <c r="J12" s="78">
        <v>-22.5</v>
      </c>
      <c r="K12" s="150"/>
      <c r="L12"/>
      <c r="O12" s="154"/>
      <c r="Q12" s="150"/>
    </row>
    <row r="13" spans="2:17" ht="12" customHeight="1">
      <c r="B13" s="122" t="s">
        <v>102</v>
      </c>
      <c r="D13" s="78">
        <v>2.2000000000000002</v>
      </c>
      <c r="E13" s="78"/>
      <c r="F13" s="78">
        <v>3.6</v>
      </c>
      <c r="G13" s="78"/>
      <c r="H13" s="78">
        <v>13.899999999999999</v>
      </c>
      <c r="I13" s="78"/>
      <c r="J13" s="78">
        <v>6.6</v>
      </c>
      <c r="K13" s="150"/>
      <c r="L13"/>
      <c r="O13" s="154"/>
      <c r="Q13" s="150"/>
    </row>
    <row r="14" spans="2:17" ht="12" customHeight="1">
      <c r="B14" s="122" t="s">
        <v>103</v>
      </c>
      <c r="D14" s="78">
        <v>-12.3</v>
      </c>
      <c r="E14" s="78"/>
      <c r="F14" s="78">
        <v>-101.30000000000001</v>
      </c>
      <c r="G14" s="78"/>
      <c r="H14" s="78">
        <v>57.100000000000009</v>
      </c>
      <c r="I14" s="78"/>
      <c r="J14" s="78">
        <v>-124.70000000000002</v>
      </c>
      <c r="K14" s="150"/>
      <c r="L14"/>
      <c r="O14" s="154"/>
      <c r="Q14" s="150"/>
    </row>
    <row r="15" spans="2:17" ht="12" customHeight="1">
      <c r="B15" s="122" t="s">
        <v>104</v>
      </c>
      <c r="D15" s="78">
        <v>-46.4</v>
      </c>
      <c r="E15" s="78"/>
      <c r="F15" s="78">
        <v>45.6</v>
      </c>
      <c r="G15" s="78"/>
      <c r="H15" s="78">
        <v>67</v>
      </c>
      <c r="I15" s="78"/>
      <c r="J15" s="78">
        <v>31</v>
      </c>
      <c r="K15" s="150"/>
      <c r="L15"/>
      <c r="O15" s="154"/>
      <c r="Q15" s="150"/>
    </row>
    <row r="16" spans="2:17" ht="12" customHeight="1">
      <c r="B16" s="122" t="s">
        <v>105</v>
      </c>
      <c r="D16" s="78">
        <v>17.8</v>
      </c>
      <c r="E16" s="78"/>
      <c r="F16" s="78">
        <v>7.1</v>
      </c>
      <c r="G16" s="78"/>
      <c r="H16" s="78">
        <v>23.700000000000003</v>
      </c>
      <c r="I16" s="78"/>
      <c r="J16" s="78">
        <v>1.1999999999999993</v>
      </c>
      <c r="K16" s="150"/>
      <c r="L16"/>
      <c r="O16" s="154"/>
      <c r="Q16" s="150"/>
    </row>
    <row r="17" spans="2:17" ht="12" customHeight="1">
      <c r="B17" s="122" t="s">
        <v>106</v>
      </c>
      <c r="D17" s="78">
        <v>9.6</v>
      </c>
      <c r="E17" s="78"/>
      <c r="F17" s="78">
        <v>16.899999999999999</v>
      </c>
      <c r="G17" s="78"/>
      <c r="H17" s="78">
        <v>-49.8</v>
      </c>
      <c r="I17" s="78"/>
      <c r="J17" s="78">
        <v>29.1</v>
      </c>
      <c r="K17" s="150"/>
      <c r="L17"/>
      <c r="O17" s="154"/>
      <c r="Q17" s="150"/>
    </row>
    <row r="18" spans="2:17" ht="12" customHeight="1">
      <c r="B18" s="122" t="s">
        <v>107</v>
      </c>
      <c r="D18" s="78">
        <v>-15.7</v>
      </c>
      <c r="E18" s="78"/>
      <c r="F18" s="78">
        <v>-1.2</v>
      </c>
      <c r="G18" s="78"/>
      <c r="H18" s="78">
        <v>-17.899999999999999</v>
      </c>
      <c r="I18" s="78"/>
      <c r="J18" s="78">
        <v>-11.1</v>
      </c>
      <c r="K18" s="150"/>
      <c r="L18"/>
      <c r="O18" s="154"/>
      <c r="Q18" s="150"/>
    </row>
    <row r="19" spans="2:17" ht="12" customHeight="1">
      <c r="B19" s="123" t="s">
        <v>108</v>
      </c>
      <c r="D19" s="79">
        <f>SUM(D7:D18)</f>
        <v>115.78371872999996</v>
      </c>
      <c r="E19" s="78"/>
      <c r="F19" s="79">
        <v>86.4</v>
      </c>
      <c r="G19" s="78"/>
      <c r="H19" s="79">
        <f>SUM(H7:H18)</f>
        <v>467.2</v>
      </c>
      <c r="I19" s="78"/>
      <c r="J19" s="79">
        <v>371.29562643999992</v>
      </c>
      <c r="K19" s="150"/>
      <c r="L19"/>
      <c r="O19" s="154"/>
      <c r="Q19" s="150"/>
    </row>
    <row r="20" spans="2:17" ht="12" customHeight="1">
      <c r="B20" s="122" t="s">
        <v>109</v>
      </c>
      <c r="D20" s="78">
        <v>-37.799999999999997</v>
      </c>
      <c r="E20" s="78"/>
      <c r="F20" s="78">
        <v>-25</v>
      </c>
      <c r="G20" s="78"/>
      <c r="H20" s="78">
        <v>-185.9</v>
      </c>
      <c r="I20" s="78"/>
      <c r="J20" s="78">
        <v>-106.4</v>
      </c>
      <c r="K20" s="150"/>
      <c r="L20"/>
      <c r="O20" s="154"/>
      <c r="Q20" s="150"/>
    </row>
    <row r="21" spans="2:17" ht="12" customHeight="1">
      <c r="B21" s="122" t="s">
        <v>110</v>
      </c>
      <c r="D21" s="78">
        <v>-24.5</v>
      </c>
      <c r="E21" s="78"/>
      <c r="F21" s="78">
        <v>-8.6</v>
      </c>
      <c r="G21" s="78"/>
      <c r="H21" s="78">
        <v>-89.2</v>
      </c>
      <c r="I21" s="78"/>
      <c r="J21" s="78">
        <v>-48.6</v>
      </c>
      <c r="K21" s="150"/>
      <c r="L21"/>
      <c r="O21" s="154"/>
      <c r="Q21" s="150"/>
    </row>
    <row r="22" spans="2:17" ht="12" customHeight="1">
      <c r="B22" s="122" t="s">
        <v>111</v>
      </c>
      <c r="D22" s="78">
        <v>-2.8</v>
      </c>
      <c r="E22" s="78"/>
      <c r="F22" s="78">
        <v>-2.1</v>
      </c>
      <c r="G22" s="78"/>
      <c r="H22" s="78">
        <v>-10.1</v>
      </c>
      <c r="I22" s="78"/>
      <c r="J22" s="78">
        <v>-9.8000000000000007</v>
      </c>
      <c r="K22" s="150"/>
      <c r="L22"/>
      <c r="O22" s="154"/>
      <c r="Q22" s="150"/>
    </row>
    <row r="23" spans="2:17" ht="12" customHeight="1">
      <c r="B23" s="122" t="s">
        <v>112</v>
      </c>
      <c r="D23" s="78">
        <v>0</v>
      </c>
      <c r="E23" s="78"/>
      <c r="F23" s="78">
        <v>1.8</v>
      </c>
      <c r="G23" s="78"/>
      <c r="H23" s="78">
        <v>0</v>
      </c>
      <c r="I23" s="78"/>
      <c r="J23" s="78">
        <v>1.8</v>
      </c>
      <c r="K23" s="150"/>
      <c r="L23"/>
      <c r="O23" s="154"/>
      <c r="Q23" s="150"/>
    </row>
    <row r="24" spans="2:17" ht="12" customHeight="1">
      <c r="B24" s="49" t="s">
        <v>113</v>
      </c>
      <c r="D24" s="78">
        <v>0</v>
      </c>
      <c r="E24" s="78"/>
      <c r="F24" s="78">
        <v>-0.1</v>
      </c>
      <c r="G24" s="78"/>
      <c r="H24" s="78">
        <v>0</v>
      </c>
      <c r="I24" s="78"/>
      <c r="J24" s="78">
        <v>1.2</v>
      </c>
      <c r="K24" s="150"/>
      <c r="L24"/>
      <c r="O24" s="154"/>
      <c r="Q24" s="150"/>
    </row>
    <row r="25" spans="2:17" ht="12" customHeight="1">
      <c r="B25" s="123" t="s">
        <v>114</v>
      </c>
      <c r="D25" s="79">
        <f>ROUND(SUM(D20:D24),1)</f>
        <v>-65.099999999999994</v>
      </c>
      <c r="E25" s="78"/>
      <c r="F25" s="79">
        <v>-34</v>
      </c>
      <c r="G25" s="78"/>
      <c r="H25" s="79">
        <f>SUM(H20:H24)</f>
        <v>-285.20000000000005</v>
      </c>
      <c r="I25" s="78"/>
      <c r="J25" s="79">
        <v>-161.80000000000001</v>
      </c>
      <c r="K25" s="150"/>
      <c r="L25"/>
      <c r="O25" s="154"/>
      <c r="Q25" s="150"/>
    </row>
    <row r="26" spans="2:17" ht="12" customHeight="1">
      <c r="B26" s="122" t="s">
        <v>115</v>
      </c>
      <c r="D26" s="78">
        <v>-7.7</v>
      </c>
      <c r="E26" s="78"/>
      <c r="F26" s="78">
        <v>-24</v>
      </c>
      <c r="G26" s="78"/>
      <c r="H26" s="78">
        <v>-78.2</v>
      </c>
      <c r="I26" s="78"/>
      <c r="J26" s="78">
        <v>-90.5</v>
      </c>
      <c r="K26" s="150"/>
      <c r="L26"/>
      <c r="O26" s="154"/>
      <c r="Q26" s="150"/>
    </row>
    <row r="27" spans="2:17" ht="12" customHeight="1">
      <c r="B27" s="223" t="s">
        <v>116</v>
      </c>
      <c r="D27" s="78">
        <v>0.2</v>
      </c>
      <c r="E27" s="78"/>
      <c r="F27" s="78">
        <v>47.1</v>
      </c>
      <c r="G27" s="78"/>
      <c r="H27" s="78">
        <v>501.9</v>
      </c>
      <c r="I27" s="78"/>
      <c r="J27" s="78">
        <v>47.1</v>
      </c>
      <c r="K27" s="150"/>
      <c r="L27"/>
      <c r="O27" s="154"/>
      <c r="Q27" s="150"/>
    </row>
    <row r="28" spans="2:17" ht="12" customHeight="1">
      <c r="B28" s="122" t="s">
        <v>117</v>
      </c>
      <c r="D28" s="78">
        <v>-11.7</v>
      </c>
      <c r="E28" s="78"/>
      <c r="F28" s="78">
        <v>-26.3</v>
      </c>
      <c r="G28" s="78"/>
      <c r="H28" s="78">
        <v>-798.30000000000007</v>
      </c>
      <c r="I28" s="78"/>
      <c r="J28" s="78">
        <v>-170.10000000000002</v>
      </c>
      <c r="K28" s="150"/>
      <c r="L28"/>
      <c r="O28" s="154"/>
      <c r="Q28" s="150"/>
    </row>
    <row r="29" spans="2:17" ht="12" customHeight="1">
      <c r="B29" s="122" t="s">
        <v>118</v>
      </c>
      <c r="D29" s="78">
        <v>0</v>
      </c>
      <c r="E29" s="78"/>
      <c r="F29" s="78">
        <v>144.69999999999999</v>
      </c>
      <c r="G29" s="78"/>
      <c r="H29" s="78">
        <v>39.799999999999997</v>
      </c>
      <c r="I29" s="78"/>
      <c r="J29" s="78">
        <v>241.39999999999998</v>
      </c>
      <c r="K29" s="150"/>
      <c r="L29"/>
      <c r="O29" s="154"/>
      <c r="Q29" s="150"/>
    </row>
    <row r="30" spans="2:17" ht="12" customHeight="1">
      <c r="B30" s="175" t="s">
        <v>119</v>
      </c>
      <c r="D30" s="78">
        <v>0</v>
      </c>
      <c r="E30" s="78"/>
      <c r="F30" s="78">
        <v>0</v>
      </c>
      <c r="G30" s="78"/>
      <c r="H30" s="78">
        <v>-1.3</v>
      </c>
      <c r="J30" s="78">
        <v>-0.4</v>
      </c>
      <c r="K30" s="150"/>
      <c r="L30"/>
      <c r="O30" s="154"/>
      <c r="Q30" s="150"/>
    </row>
    <row r="31" spans="2:17" ht="12" customHeight="1">
      <c r="B31" s="122" t="s">
        <v>120</v>
      </c>
      <c r="D31" s="78">
        <v>-7.8</v>
      </c>
      <c r="E31" s="78"/>
      <c r="F31" s="78">
        <v>-8.9</v>
      </c>
      <c r="G31" s="78"/>
      <c r="H31" s="78">
        <v>-32</v>
      </c>
      <c r="I31" s="78"/>
      <c r="J31" s="78">
        <v>-36.1</v>
      </c>
      <c r="K31" s="150"/>
      <c r="L31"/>
      <c r="O31" s="154"/>
      <c r="Q31" s="150"/>
    </row>
    <row r="32" spans="2:17" ht="12" customHeight="1">
      <c r="B32" s="122" t="s">
        <v>121</v>
      </c>
      <c r="D32" s="78">
        <v>-1.9</v>
      </c>
      <c r="E32" s="78"/>
      <c r="F32" s="78">
        <v>-1.4</v>
      </c>
      <c r="G32" s="78"/>
      <c r="H32" s="78">
        <v>-7.1999999999999993</v>
      </c>
      <c r="I32" s="78"/>
      <c r="J32" s="78">
        <v>-6.4</v>
      </c>
      <c r="K32" s="150"/>
      <c r="L32"/>
      <c r="O32" s="154"/>
      <c r="Q32" s="150"/>
    </row>
    <row r="33" spans="2:17" ht="12" customHeight="1">
      <c r="B33" s="175" t="s">
        <v>122</v>
      </c>
      <c r="D33" s="78">
        <v>-0.1</v>
      </c>
      <c r="E33" s="78"/>
      <c r="F33" s="78">
        <v>1.1000000000000001</v>
      </c>
      <c r="G33" s="78"/>
      <c r="H33" s="78">
        <v>7.2</v>
      </c>
      <c r="I33" s="78"/>
      <c r="J33" s="78">
        <v>-0.69999999999999973</v>
      </c>
      <c r="K33" s="150"/>
      <c r="L33"/>
      <c r="O33" s="154"/>
      <c r="Q33" s="150"/>
    </row>
    <row r="34" spans="2:17" ht="12" customHeight="1">
      <c r="B34" s="123" t="s">
        <v>123</v>
      </c>
      <c r="D34" s="79">
        <f>SUM(D26:D33)</f>
        <v>-29</v>
      </c>
      <c r="E34" s="78"/>
      <c r="F34" s="79">
        <v>132.29999999999998</v>
      </c>
      <c r="G34" s="78"/>
      <c r="H34" s="79">
        <f>SUM(H26:H33)</f>
        <v>-368.10000000000008</v>
      </c>
      <c r="I34" s="78"/>
      <c r="J34" s="79">
        <v>-15.700000000000051</v>
      </c>
      <c r="K34" s="150"/>
      <c r="L34"/>
      <c r="O34" s="154"/>
      <c r="Q34" s="150"/>
    </row>
    <row r="35" spans="2:17" ht="12" customHeight="1">
      <c r="B35" s="122" t="s">
        <v>124</v>
      </c>
      <c r="D35" s="78">
        <f>+D19+D25+D34</f>
        <v>21.683718729999967</v>
      </c>
      <c r="E35" s="78"/>
      <c r="F35" s="78">
        <v>184.7</v>
      </c>
      <c r="G35" s="78"/>
      <c r="H35" s="78">
        <f>+H19+H25+H34</f>
        <v>-186.10000000000014</v>
      </c>
      <c r="I35" s="78"/>
      <c r="J35" s="78">
        <v>193.79562643999986</v>
      </c>
      <c r="K35" s="150"/>
      <c r="L35"/>
      <c r="O35" s="154"/>
      <c r="Q35" s="150"/>
    </row>
    <row r="36" spans="2:17" ht="12" customHeight="1">
      <c r="B36" s="122" t="s">
        <v>125</v>
      </c>
      <c r="D36" s="78">
        <v>156</v>
      </c>
      <c r="E36" s="78"/>
      <c r="F36" s="78">
        <v>179.05210041279543</v>
      </c>
      <c r="G36" s="78"/>
      <c r="H36" s="78">
        <v>363.78321766279532</v>
      </c>
      <c r="I36" s="78"/>
      <c r="J36" s="78">
        <v>169.98759122279543</v>
      </c>
      <c r="K36" s="150"/>
      <c r="L36"/>
      <c r="O36" s="154"/>
      <c r="Q36" s="150"/>
    </row>
    <row r="37" spans="2:17" ht="12" customHeight="1">
      <c r="B37" s="123" t="s">
        <v>126</v>
      </c>
      <c r="D37" s="79">
        <f>+D36+D35</f>
        <v>177.68371872999995</v>
      </c>
      <c r="E37" s="78"/>
      <c r="F37" s="79">
        <v>363.75210041279541</v>
      </c>
      <c r="G37" s="76"/>
      <c r="H37" s="79">
        <f>+H36+H35</f>
        <v>177.68321766279519</v>
      </c>
      <c r="I37" s="76"/>
      <c r="J37" s="79">
        <v>363.78321766279532</v>
      </c>
      <c r="K37" s="150"/>
      <c r="L37"/>
      <c r="O37" s="154"/>
      <c r="Q37" s="150"/>
    </row>
    <row r="38" spans="2:17" ht="12" customHeight="1"/>
  </sheetData>
  <mergeCells count="3">
    <mergeCell ref="D4:F4"/>
    <mergeCell ref="D5:F5"/>
    <mergeCell ref="B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L63"/>
  <sheetViews>
    <sheetView showGridLines="0" zoomScale="115" zoomScaleNormal="115" workbookViewId="0">
      <selection activeCell="O129" sqref="O129"/>
    </sheetView>
  </sheetViews>
  <sheetFormatPr defaultColWidth="8.7109375" defaultRowHeight="12.75"/>
  <cols>
    <col min="1" max="1" width="8.7109375" style="4"/>
    <col min="2" max="2" width="70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0.7109375" style="4" customWidth="1"/>
    <col min="11" max="11" width="1.7109375" style="4" customWidth="1"/>
    <col min="12" max="12" width="10.7109375" style="4" customWidth="1"/>
    <col min="13" max="16384" width="8.7109375" style="4"/>
  </cols>
  <sheetData>
    <row r="1" spans="2:12" ht="12" customHeight="1"/>
    <row r="2" spans="2:12" ht="12" customHeight="1" thickBot="1">
      <c r="B2" s="197" t="s">
        <v>127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2" ht="12" customHeight="1">
      <c r="B3" s="91"/>
      <c r="C3" s="91"/>
      <c r="D3" s="91"/>
      <c r="E3" s="91"/>
      <c r="F3" s="247" t="s">
        <v>1</v>
      </c>
      <c r="G3" s="247"/>
      <c r="H3" s="247"/>
      <c r="I3" s="191"/>
      <c r="J3" s="247" t="s">
        <v>2</v>
      </c>
      <c r="K3" s="247"/>
      <c r="L3" s="247"/>
    </row>
    <row r="4" spans="2:12" ht="12" customHeight="1">
      <c r="B4" s="91"/>
      <c r="C4" s="91"/>
      <c r="D4" s="91"/>
      <c r="E4" s="91"/>
      <c r="F4" s="248" t="s">
        <v>3</v>
      </c>
      <c r="G4" s="248"/>
      <c r="H4" s="248"/>
      <c r="I4" s="191"/>
      <c r="J4" s="248" t="s">
        <v>3</v>
      </c>
      <c r="K4" s="248"/>
      <c r="L4" s="248"/>
    </row>
    <row r="5" spans="2:12" ht="12" customHeight="1">
      <c r="B5" s="159" t="s">
        <v>128</v>
      </c>
      <c r="C5" s="108"/>
      <c r="D5" s="108"/>
      <c r="E5" s="91"/>
      <c r="F5" s="53">
        <v>2023</v>
      </c>
      <c r="G5" s="54"/>
      <c r="H5" s="55">
        <v>2022</v>
      </c>
      <c r="I5" s="191"/>
      <c r="J5" s="224">
        <v>2023</v>
      </c>
      <c r="K5" s="224"/>
      <c r="L5" s="224">
        <v>2022</v>
      </c>
    </row>
    <row r="6" spans="2:12" ht="12" customHeight="1">
      <c r="B6" s="91" t="s">
        <v>16</v>
      </c>
      <c r="C6" s="49"/>
      <c r="D6" s="49"/>
      <c r="E6" s="49"/>
      <c r="F6" s="49"/>
      <c r="G6" s="85"/>
      <c r="H6" s="85"/>
      <c r="I6" s="85"/>
      <c r="J6" s="85"/>
      <c r="K6" s="85"/>
      <c r="L6" s="85"/>
    </row>
    <row r="7" spans="2:12" ht="12" customHeight="1">
      <c r="B7" s="58" t="s">
        <v>129</v>
      </c>
      <c r="C7" s="49"/>
      <c r="D7" s="49"/>
      <c r="E7" s="49"/>
      <c r="F7" s="49"/>
      <c r="G7" s="85"/>
      <c r="H7" s="85"/>
      <c r="I7" s="85"/>
      <c r="J7" s="85"/>
      <c r="K7" s="85"/>
      <c r="L7" s="85"/>
    </row>
    <row r="8" spans="2:12" ht="12" customHeight="1">
      <c r="B8" s="49" t="s">
        <v>130</v>
      </c>
      <c r="C8" s="49"/>
      <c r="D8" s="49"/>
      <c r="E8" s="49"/>
      <c r="F8" s="85">
        <v>227.3</v>
      </c>
      <c r="G8" s="85"/>
      <c r="H8" s="85">
        <v>250.7</v>
      </c>
      <c r="I8" s="85"/>
      <c r="J8" s="85">
        <v>770.60000000000014</v>
      </c>
      <c r="K8" s="85"/>
      <c r="L8" s="85">
        <v>817.19999999999993</v>
      </c>
    </row>
    <row r="9" spans="2:12" ht="12" customHeight="1">
      <c r="B9" s="49" t="s">
        <v>131</v>
      </c>
      <c r="C9" s="49"/>
      <c r="D9" s="49"/>
      <c r="E9" s="49"/>
      <c r="F9" s="85">
        <v>126.70000000000002</v>
      </c>
      <c r="G9" s="85"/>
      <c r="H9" s="85">
        <v>145.19999999999999</v>
      </c>
      <c r="I9" s="85"/>
      <c r="J9" s="85">
        <v>436.90000000000015</v>
      </c>
      <c r="K9" s="85"/>
      <c r="L9" s="85">
        <v>446.69999999999993</v>
      </c>
    </row>
    <row r="10" spans="2:12" ht="12" customHeight="1">
      <c r="B10" s="49" t="s">
        <v>132</v>
      </c>
      <c r="C10" s="49"/>
      <c r="D10" s="49"/>
      <c r="E10" s="49"/>
      <c r="F10" s="85">
        <v>33.300000000000011</v>
      </c>
      <c r="G10" s="85"/>
      <c r="H10" s="85">
        <v>57.699999999999982</v>
      </c>
      <c r="I10" s="85"/>
      <c r="J10" s="85">
        <v>57.100000000000136</v>
      </c>
      <c r="K10" s="85"/>
      <c r="L10" s="85">
        <v>108.79999999999993</v>
      </c>
    </row>
    <row r="11" spans="2:12" ht="12" customHeight="1">
      <c r="B11" s="91"/>
      <c r="C11" s="49"/>
      <c r="D11" s="49"/>
      <c r="E11" s="49"/>
      <c r="F11" s="85"/>
      <c r="G11" s="85"/>
      <c r="H11" s="85"/>
      <c r="I11" s="85"/>
      <c r="J11" s="85"/>
      <c r="K11" s="85"/>
      <c r="L11" s="85"/>
    </row>
    <row r="12" spans="2:12" ht="12" customHeight="1">
      <c r="B12" s="58" t="s">
        <v>133</v>
      </c>
      <c r="C12" s="191"/>
      <c r="D12" s="49"/>
      <c r="E12" s="49"/>
      <c r="F12" s="50"/>
      <c r="G12" s="50"/>
      <c r="H12" s="50"/>
      <c r="I12" s="50"/>
      <c r="J12" s="50"/>
      <c r="K12" s="50"/>
      <c r="L12" s="50"/>
    </row>
    <row r="13" spans="2:12" ht="12" customHeight="1">
      <c r="B13" s="49" t="s">
        <v>6</v>
      </c>
      <c r="C13" s="191"/>
      <c r="D13" s="49"/>
      <c r="E13" s="49"/>
      <c r="F13" s="50">
        <v>265.09999999999997</v>
      </c>
      <c r="G13" s="50"/>
      <c r="H13" s="50">
        <v>216.7</v>
      </c>
      <c r="I13" s="50"/>
      <c r="J13" s="50">
        <v>721.5</v>
      </c>
      <c r="K13" s="50"/>
      <c r="L13" s="50">
        <v>825.0999999999998</v>
      </c>
    </row>
    <row r="14" spans="2:12" ht="12" customHeight="1">
      <c r="B14" s="49" t="s">
        <v>134</v>
      </c>
      <c r="C14" s="191"/>
      <c r="D14" s="49"/>
      <c r="E14" s="49"/>
      <c r="F14" s="50">
        <v>83.299999999999969</v>
      </c>
      <c r="G14" s="50"/>
      <c r="H14" s="50">
        <v>45.999999999999972</v>
      </c>
      <c r="I14" s="50"/>
      <c r="J14" s="85">
        <v>103.9</v>
      </c>
      <c r="K14" s="50"/>
      <c r="L14" s="50">
        <v>117.09999999999985</v>
      </c>
    </row>
    <row r="15" spans="2:12" ht="12" customHeight="1">
      <c r="B15" s="49" t="s">
        <v>135</v>
      </c>
      <c r="C15" s="191"/>
      <c r="D15" s="49"/>
      <c r="E15" s="49"/>
      <c r="F15" s="50">
        <v>-24.9</v>
      </c>
      <c r="G15" s="50"/>
      <c r="H15" s="50">
        <v>-31.2</v>
      </c>
      <c r="I15" s="50"/>
      <c r="J15" s="50">
        <v>-102.89999999999999</v>
      </c>
      <c r="K15" s="50"/>
      <c r="L15" s="50">
        <v>-112.7</v>
      </c>
    </row>
    <row r="16" spans="2:12" ht="12" customHeight="1">
      <c r="B16" s="49" t="s">
        <v>97</v>
      </c>
      <c r="C16" s="191"/>
      <c r="D16" s="49"/>
      <c r="E16" s="49"/>
      <c r="F16" s="50">
        <v>58.183718729999981</v>
      </c>
      <c r="G16" s="50"/>
      <c r="H16" s="50">
        <v>2.1311172499999786</v>
      </c>
      <c r="I16" s="50"/>
      <c r="J16" s="50">
        <v>-5.5444628500000732</v>
      </c>
      <c r="K16" s="50"/>
      <c r="L16" s="50">
        <v>-6.7043735600000876</v>
      </c>
    </row>
    <row r="17" spans="2:12" ht="12" customHeight="1">
      <c r="B17" s="49" t="s">
        <v>136</v>
      </c>
      <c r="C17" s="191"/>
      <c r="D17" s="49"/>
      <c r="E17" s="49"/>
      <c r="F17" s="50">
        <v>2.3999999999999986</v>
      </c>
      <c r="G17" s="50"/>
      <c r="H17" s="50">
        <v>-7</v>
      </c>
      <c r="I17" s="50"/>
      <c r="J17" s="50">
        <v>-9</v>
      </c>
      <c r="K17" s="50"/>
      <c r="L17" s="50">
        <v>-26.1</v>
      </c>
    </row>
    <row r="18" spans="2:12" ht="12" customHeight="1">
      <c r="B18" s="49" t="s">
        <v>137</v>
      </c>
      <c r="C18" s="191"/>
      <c r="D18" s="49"/>
      <c r="E18" s="49"/>
      <c r="F18" s="50">
        <v>60.58371872999998</v>
      </c>
      <c r="G18" s="50"/>
      <c r="H18" s="50">
        <v>-4.8688827500000214</v>
      </c>
      <c r="I18" s="50"/>
      <c r="J18" s="50">
        <v>-14.544462850000073</v>
      </c>
      <c r="K18" s="50"/>
      <c r="L18" s="50">
        <v>-32.804373560000087</v>
      </c>
    </row>
    <row r="19" spans="2:12" ht="12" customHeight="1">
      <c r="B19" s="49" t="s">
        <v>138</v>
      </c>
      <c r="C19" s="191"/>
      <c r="D19" s="49"/>
      <c r="E19" s="49"/>
      <c r="F19" s="109">
        <v>6.3472403477561667E-2</v>
      </c>
      <c r="G19" s="109"/>
      <c r="H19" s="109">
        <v>-5.8693755525275563E-3</v>
      </c>
      <c r="I19" s="109"/>
      <c r="J19" s="109">
        <v>-1.577772569662813E-2</v>
      </c>
      <c r="K19" s="109"/>
      <c r="L19" s="109">
        <v>-5.5373793841661155E-2</v>
      </c>
    </row>
    <row r="20" spans="2:12" ht="12" customHeight="1">
      <c r="B20" s="58"/>
      <c r="C20" s="191"/>
      <c r="D20" s="49"/>
      <c r="E20" s="49"/>
      <c r="F20" s="49"/>
      <c r="G20" s="50"/>
      <c r="H20" s="50"/>
      <c r="I20" s="50"/>
      <c r="J20" s="50"/>
      <c r="K20" s="50"/>
      <c r="L20" s="50"/>
    </row>
    <row r="21" spans="2:12" ht="12" customHeight="1">
      <c r="B21" s="58" t="s">
        <v>139</v>
      </c>
      <c r="C21" s="191"/>
      <c r="D21" s="49"/>
      <c r="E21" s="49"/>
      <c r="F21" s="91"/>
      <c r="G21" s="50"/>
      <c r="H21" s="50"/>
      <c r="I21" s="50"/>
      <c r="J21" s="50"/>
      <c r="K21" s="50"/>
      <c r="L21" s="50"/>
    </row>
    <row r="22" spans="2:12" ht="12" customHeight="1">
      <c r="B22" s="49" t="s">
        <v>108</v>
      </c>
      <c r="C22" s="191"/>
      <c r="D22" s="49"/>
      <c r="E22" s="49"/>
      <c r="F22" s="99">
        <v>115.78371872999996</v>
      </c>
      <c r="G22" s="50"/>
      <c r="H22" s="50">
        <v>86.4</v>
      </c>
      <c r="I22" s="50"/>
      <c r="J22" s="99">
        <v>467.2</v>
      </c>
      <c r="K22" s="50"/>
      <c r="L22" s="50">
        <v>371.29562643999992</v>
      </c>
    </row>
    <row r="23" spans="2:12" ht="12" customHeight="1">
      <c r="B23" s="49" t="s">
        <v>140</v>
      </c>
      <c r="C23" s="191"/>
      <c r="D23" s="49"/>
      <c r="E23" s="49"/>
      <c r="F23" s="50">
        <v>37.799999999999997</v>
      </c>
      <c r="G23" s="50"/>
      <c r="H23" s="50">
        <v>25</v>
      </c>
      <c r="I23" s="50"/>
      <c r="J23" s="50">
        <v>185.9</v>
      </c>
      <c r="K23" s="50"/>
      <c r="L23" s="50">
        <v>106.4</v>
      </c>
    </row>
    <row r="24" spans="2:12" ht="12" customHeight="1">
      <c r="B24" s="49" t="s">
        <v>141</v>
      </c>
      <c r="C24" s="191"/>
      <c r="D24" s="49"/>
      <c r="E24" s="49"/>
      <c r="F24" s="50">
        <v>28.200000000000003</v>
      </c>
      <c r="G24" s="50"/>
      <c r="H24" s="50">
        <v>10.700000000000001</v>
      </c>
      <c r="I24" s="50"/>
      <c r="J24" s="50">
        <v>93.5</v>
      </c>
      <c r="K24" s="50"/>
      <c r="L24" s="50">
        <v>50.199999999999996</v>
      </c>
    </row>
    <row r="25" spans="2:12" ht="12" customHeight="1">
      <c r="B25" s="49" t="s">
        <v>142</v>
      </c>
      <c r="C25" s="191"/>
      <c r="D25" s="49"/>
      <c r="E25" s="49"/>
      <c r="F25" s="50">
        <v>1831.9</v>
      </c>
      <c r="G25" s="50"/>
      <c r="H25" s="50">
        <v>1953.3000000000002</v>
      </c>
      <c r="I25" s="50"/>
      <c r="J25" s="50">
        <v>1831.9</v>
      </c>
      <c r="K25" s="50"/>
      <c r="L25" s="50">
        <v>1953.3000000000002</v>
      </c>
    </row>
    <row r="26" spans="2:12" ht="12" customHeight="1">
      <c r="B26" s="49" t="s">
        <v>32</v>
      </c>
      <c r="C26" s="191"/>
      <c r="D26" s="49"/>
      <c r="E26" s="49"/>
      <c r="F26" s="50">
        <v>177.7</v>
      </c>
      <c r="G26" s="50"/>
      <c r="H26" s="50">
        <v>363.8</v>
      </c>
      <c r="I26" s="50"/>
      <c r="J26" s="50">
        <v>177.7</v>
      </c>
      <c r="K26" s="50"/>
      <c r="L26" s="50">
        <v>363.8</v>
      </c>
    </row>
    <row r="27" spans="2:12" ht="12" customHeight="1">
      <c r="B27" s="49" t="s">
        <v>143</v>
      </c>
      <c r="C27" s="191"/>
      <c r="D27" s="49"/>
      <c r="E27" s="49"/>
      <c r="F27" s="225">
        <v>542.00000000000011</v>
      </c>
      <c r="G27" s="50"/>
      <c r="H27" s="50">
        <v>616.70000000000005</v>
      </c>
      <c r="I27" s="50"/>
      <c r="J27" s="99">
        <v>542.00000000000011</v>
      </c>
      <c r="K27" s="50"/>
      <c r="L27" s="50">
        <v>616.70000000000005</v>
      </c>
    </row>
    <row r="28" spans="2:12" ht="12" customHeight="1">
      <c r="B28" s="92" t="s">
        <v>144</v>
      </c>
      <c r="C28" s="92"/>
      <c r="D28" s="92"/>
      <c r="E28" s="49"/>
      <c r="F28" s="142">
        <v>622.80000000000007</v>
      </c>
      <c r="G28" s="143"/>
      <c r="H28" s="143">
        <v>703.9</v>
      </c>
      <c r="I28" s="143"/>
      <c r="J28" s="142">
        <v>622.80000000000007</v>
      </c>
      <c r="K28" s="143"/>
      <c r="L28" s="143">
        <v>703.9</v>
      </c>
    </row>
    <row r="29" spans="2:12" ht="12" customHeight="1">
      <c r="B29" s="144"/>
      <c r="J29" s="128"/>
    </row>
    <row r="30" spans="2:12" ht="12" customHeight="1"/>
    <row r="31" spans="2:12" ht="12" customHeight="1"/>
    <row r="32" spans="2:12" ht="12" customHeight="1">
      <c r="F32" s="156"/>
    </row>
    <row r="33" spans="6:11" ht="12" customHeight="1"/>
    <row r="34" spans="6:11" ht="11.1" customHeight="1">
      <c r="F34" s="50"/>
      <c r="G34" s="50"/>
      <c r="H34" s="50"/>
      <c r="I34" s="50"/>
      <c r="J34" s="50"/>
      <c r="K34" s="50"/>
    </row>
    <row r="35" spans="6:11" ht="11.1" customHeight="1">
      <c r="F35" s="50"/>
      <c r="G35" s="50"/>
      <c r="H35" s="50"/>
      <c r="I35" s="50"/>
      <c r="J35" s="50"/>
      <c r="K35" s="50"/>
    </row>
    <row r="36" spans="6:11" ht="11.1" customHeight="1">
      <c r="F36" s="50"/>
      <c r="G36" s="50"/>
      <c r="H36" s="50"/>
      <c r="I36" s="50"/>
      <c r="J36" s="50"/>
      <c r="K36" s="50"/>
    </row>
    <row r="37" spans="6:11" ht="11.1" customHeight="1">
      <c r="F37" s="50"/>
      <c r="G37" s="50"/>
      <c r="H37" s="50"/>
      <c r="I37" s="50"/>
      <c r="J37" s="50"/>
      <c r="K37" s="50"/>
    </row>
    <row r="38" spans="6:11" ht="11.1" customHeight="1"/>
    <row r="39" spans="6:11" ht="11.1" customHeight="1"/>
    <row r="40" spans="6:11" ht="11.1" customHeight="1"/>
    <row r="41" spans="6:11" ht="11.1" customHeight="1"/>
    <row r="42" spans="6:11" ht="11.1" customHeight="1"/>
    <row r="43" spans="6:11" ht="11.1" customHeight="1"/>
    <row r="44" spans="6:11" ht="11.1" customHeight="1"/>
    <row r="45" spans="6:11" ht="11.1" customHeight="1"/>
    <row r="46" spans="6:11" ht="11.1" customHeight="1"/>
    <row r="47" spans="6:11" ht="11.1" customHeight="1"/>
    <row r="48" spans="6:11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</sheetData>
  <mergeCells count="4">
    <mergeCell ref="F3:H3"/>
    <mergeCell ref="J3:L3"/>
    <mergeCell ref="F4:H4"/>
    <mergeCell ref="J4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7232-DC89-420E-BC92-1329081D1FA3}">
  <sheetPr codeName="Sheet16"/>
  <dimension ref="A1:K32"/>
  <sheetViews>
    <sheetView showGridLines="0" zoomScaleNormal="100" workbookViewId="0">
      <selection activeCell="G28" sqref="G28"/>
    </sheetView>
  </sheetViews>
  <sheetFormatPr defaultRowHeight="15"/>
  <cols>
    <col min="2" max="2" width="62.7109375" customWidth="1"/>
    <col min="3" max="3" width="1.7109375" customWidth="1"/>
    <col min="4" max="5" width="10.7109375" customWidth="1"/>
    <col min="6" max="6" width="1.7109375" customWidth="1"/>
    <col min="7" max="7" width="11.28515625" customWidth="1"/>
    <col min="8" max="8" width="10.7109375" customWidth="1"/>
    <col min="9" max="9" width="1.7109375" customWidth="1"/>
    <col min="10" max="11" width="10.7109375" customWidth="1"/>
    <col min="12" max="12" width="13.5703125" customWidth="1"/>
    <col min="13" max="13" width="11.7109375" customWidth="1"/>
    <col min="14" max="14" width="13.28515625" customWidth="1"/>
    <col min="15" max="15" width="13.85546875" customWidth="1"/>
    <col min="16" max="16" width="11.140625" customWidth="1"/>
  </cols>
  <sheetData>
    <row r="1" spans="1:11" ht="12" customHeight="1">
      <c r="A1" s="1"/>
    </row>
    <row r="2" spans="1:11" ht="12" customHeight="1">
      <c r="A2" s="146" t="s">
        <v>145</v>
      </c>
    </row>
    <row r="3" spans="1:11" ht="12" customHeight="1" thickBot="1">
      <c r="A3" s="1"/>
      <c r="B3" s="141"/>
      <c r="C3" s="9"/>
      <c r="D3" s="9"/>
      <c r="E3" s="9"/>
      <c r="F3" s="9"/>
      <c r="G3" s="9"/>
      <c r="H3" s="9"/>
      <c r="I3" s="9"/>
      <c r="J3" s="9"/>
      <c r="K3" s="9"/>
    </row>
    <row r="4" spans="1:11" ht="12" customHeight="1">
      <c r="A4" s="1"/>
      <c r="D4" s="249" t="s">
        <v>1</v>
      </c>
      <c r="E4" s="250"/>
      <c r="F4" s="250"/>
      <c r="G4" s="250"/>
      <c r="H4" s="250"/>
      <c r="I4" s="250"/>
      <c r="J4" s="250"/>
      <c r="K4" s="250"/>
    </row>
    <row r="5" spans="1:11" ht="12" customHeight="1">
      <c r="A5" s="1"/>
      <c r="D5" s="251" t="s">
        <v>3</v>
      </c>
      <c r="E5" s="251"/>
      <c r="F5" s="251"/>
      <c r="G5" s="251"/>
      <c r="H5" s="251"/>
      <c r="I5" s="251"/>
      <c r="J5" s="251"/>
      <c r="K5" s="251"/>
    </row>
    <row r="6" spans="1:11" ht="12" customHeight="1">
      <c r="A6" s="1"/>
      <c r="D6" s="55">
        <v>2023</v>
      </c>
      <c r="E6" s="55">
        <v>2022</v>
      </c>
      <c r="F6" s="5"/>
      <c r="G6" s="55">
        <v>2023</v>
      </c>
      <c r="H6" s="55">
        <v>2022</v>
      </c>
      <c r="J6" s="55">
        <v>2023</v>
      </c>
      <c r="K6" s="55">
        <v>2022</v>
      </c>
    </row>
    <row r="7" spans="1:11" ht="12" customHeight="1">
      <c r="A7" s="1"/>
      <c r="D7" s="252" t="s">
        <v>146</v>
      </c>
      <c r="E7" s="252"/>
      <c r="F7" s="171"/>
      <c r="G7" s="254" t="s">
        <v>147</v>
      </c>
      <c r="H7" s="254"/>
      <c r="J7" s="254" t="s">
        <v>148</v>
      </c>
      <c r="K7" s="254"/>
    </row>
    <row r="8" spans="1:11" ht="12.75" customHeight="1">
      <c r="A8" s="1"/>
      <c r="B8" s="68" t="s">
        <v>4</v>
      </c>
      <c r="D8" s="253"/>
      <c r="E8" s="253"/>
      <c r="F8" s="84"/>
      <c r="G8" s="255"/>
      <c r="H8" s="255"/>
      <c r="J8" s="255"/>
      <c r="K8" s="255"/>
    </row>
    <row r="9" spans="1:11" ht="12.75" customHeight="1">
      <c r="A9" s="1"/>
      <c r="B9" s="49" t="s">
        <v>6</v>
      </c>
      <c r="C9" s="49"/>
      <c r="D9" s="85">
        <v>227.3</v>
      </c>
      <c r="E9" s="85">
        <v>250.7</v>
      </c>
      <c r="F9" s="85"/>
      <c r="G9" s="85">
        <f>+J9-D9</f>
        <v>37.799999999999955</v>
      </c>
      <c r="H9" s="85">
        <f>+K9-E9</f>
        <v>-34</v>
      </c>
      <c r="I9" s="85"/>
      <c r="J9" s="85">
        <v>265.09999999999997</v>
      </c>
      <c r="K9" s="85">
        <v>216.7</v>
      </c>
    </row>
    <row r="10" spans="1:11" ht="12.75" customHeight="1">
      <c r="A10" s="1"/>
      <c r="B10" s="49"/>
      <c r="C10" s="49"/>
      <c r="D10" s="85"/>
      <c r="E10" s="85"/>
      <c r="F10" s="85"/>
      <c r="G10" s="85"/>
      <c r="H10" s="85"/>
      <c r="I10" s="85"/>
      <c r="J10" s="85"/>
      <c r="K10" s="85"/>
    </row>
    <row r="11" spans="1:11" ht="12.75" customHeight="1">
      <c r="A11" s="1"/>
      <c r="B11" s="49" t="s">
        <v>7</v>
      </c>
      <c r="C11" s="49"/>
      <c r="D11" s="85">
        <v>-87.1</v>
      </c>
      <c r="E11" s="85">
        <v>-93.7</v>
      </c>
      <c r="F11" s="85"/>
      <c r="G11" s="85">
        <f t="shared" ref="G11:H15" si="0">+J11-D11</f>
        <v>0</v>
      </c>
      <c r="H11" s="85">
        <f t="shared" si="0"/>
        <v>0</v>
      </c>
      <c r="I11" s="85"/>
      <c r="J11" s="85">
        <v>-87.1</v>
      </c>
      <c r="K11" s="85">
        <v>-93.7</v>
      </c>
    </row>
    <row r="12" spans="1:11" ht="12.75" customHeight="1">
      <c r="A12" s="1"/>
      <c r="B12" s="49" t="s">
        <v>8</v>
      </c>
      <c r="C12" s="49"/>
      <c r="D12" s="86">
        <v>-1.5</v>
      </c>
      <c r="E12" s="85">
        <v>-1.9000000000000001</v>
      </c>
      <c r="F12" s="85"/>
      <c r="G12" s="85">
        <f t="shared" si="0"/>
        <v>0</v>
      </c>
      <c r="H12" s="85">
        <f t="shared" si="0"/>
        <v>0</v>
      </c>
      <c r="I12" s="85"/>
      <c r="J12" s="86">
        <v>-1.5</v>
      </c>
      <c r="K12" s="85">
        <v>-1.9000000000000001</v>
      </c>
    </row>
    <row r="13" spans="1:11" ht="12.75" customHeight="1">
      <c r="A13" s="1"/>
      <c r="B13" s="49" t="s">
        <v>9</v>
      </c>
      <c r="C13" s="49"/>
      <c r="D13" s="86">
        <v>-12</v>
      </c>
      <c r="E13" s="85">
        <v>-9.9</v>
      </c>
      <c r="F13" s="85"/>
      <c r="G13" s="85">
        <f t="shared" si="0"/>
        <v>0</v>
      </c>
      <c r="H13" s="85">
        <f t="shared" si="0"/>
        <v>0</v>
      </c>
      <c r="I13" s="85"/>
      <c r="J13" s="86">
        <v>-12</v>
      </c>
      <c r="K13" s="85">
        <v>-9.9</v>
      </c>
    </row>
    <row r="14" spans="1:11" ht="12.75" customHeight="1">
      <c r="A14" s="1"/>
      <c r="B14" s="49" t="s">
        <v>149</v>
      </c>
      <c r="C14" s="58"/>
      <c r="D14" s="86">
        <v>-74.2</v>
      </c>
      <c r="E14" s="86">
        <v>-63.4</v>
      </c>
      <c r="F14" s="88"/>
      <c r="G14" s="85">
        <f t="shared" si="0"/>
        <v>12.200000000000003</v>
      </c>
      <c r="H14" s="85">
        <f t="shared" si="0"/>
        <v>22.299999999999997</v>
      </c>
      <c r="I14" s="88"/>
      <c r="J14" s="86">
        <v>-62</v>
      </c>
      <c r="K14" s="86">
        <v>-41.1</v>
      </c>
    </row>
    <row r="15" spans="1:11" ht="12.75" customHeight="1">
      <c r="A15" s="1"/>
      <c r="B15" s="49" t="s">
        <v>150</v>
      </c>
      <c r="C15" s="58"/>
      <c r="D15" s="86">
        <v>-19.2</v>
      </c>
      <c r="E15" s="86">
        <v>-24.1</v>
      </c>
      <c r="F15" s="88"/>
      <c r="G15" s="85">
        <f t="shared" si="0"/>
        <v>0</v>
      </c>
      <c r="H15" s="85">
        <f t="shared" si="0"/>
        <v>0</v>
      </c>
      <c r="I15" s="88"/>
      <c r="J15" s="86">
        <v>-19.2</v>
      </c>
      <c r="K15" s="86">
        <v>-24.1</v>
      </c>
    </row>
    <row r="16" spans="1:11" ht="12.75" customHeight="1">
      <c r="A16" s="1"/>
      <c r="B16" s="52" t="s">
        <v>151</v>
      </c>
      <c r="C16" s="58"/>
      <c r="D16" s="87">
        <f>SUM(D9:D15)</f>
        <v>33.300000000000011</v>
      </c>
      <c r="E16" s="87">
        <f>SUM(E9:E15)</f>
        <v>57.699999999999982</v>
      </c>
      <c r="F16" s="88"/>
      <c r="G16" s="87">
        <f>SUM(G9:G15)</f>
        <v>49.999999999999957</v>
      </c>
      <c r="H16" s="87">
        <f>SUM(H9:H15)</f>
        <v>-11.700000000000003</v>
      </c>
      <c r="I16" s="88"/>
      <c r="J16" s="87">
        <f>SUM(J9:J15)</f>
        <v>83.299999999999969</v>
      </c>
      <c r="K16" s="87">
        <f>SUM(K9:K15)</f>
        <v>45.999999999999964</v>
      </c>
    </row>
    <row r="17" spans="1:11" ht="12.75" customHeight="1">
      <c r="A17" s="1"/>
      <c r="B17" s="58"/>
      <c r="C17" s="58"/>
      <c r="D17" s="88"/>
      <c r="E17" s="88"/>
      <c r="F17" s="88"/>
      <c r="G17" s="88"/>
      <c r="H17" s="88"/>
      <c r="I17" s="88"/>
      <c r="J17" s="88"/>
      <c r="K17" s="88"/>
    </row>
    <row r="18" spans="1:11" ht="12.75" customHeight="1" thickBot="1">
      <c r="A18" s="1"/>
      <c r="B18" s="197"/>
      <c r="C18" s="197"/>
      <c r="D18" s="222"/>
      <c r="E18" s="222"/>
      <c r="F18" s="88"/>
      <c r="G18" s="88"/>
      <c r="H18" s="88"/>
      <c r="I18" s="88"/>
      <c r="J18" s="88"/>
      <c r="K18" s="88"/>
    </row>
    <row r="19" spans="1:11" ht="12" customHeight="1">
      <c r="A19" s="1"/>
      <c r="D19" s="249" t="s">
        <v>2</v>
      </c>
      <c r="E19" s="249"/>
      <c r="F19" s="250"/>
      <c r="G19" s="250"/>
      <c r="H19" s="250"/>
      <c r="I19" s="250"/>
      <c r="J19" s="250"/>
      <c r="K19" s="250"/>
    </row>
    <row r="20" spans="1:11" ht="12" customHeight="1">
      <c r="A20" s="1"/>
      <c r="D20" s="251" t="s">
        <v>3</v>
      </c>
      <c r="E20" s="251"/>
      <c r="F20" s="251"/>
      <c r="G20" s="251"/>
      <c r="H20" s="251"/>
      <c r="I20" s="251"/>
      <c r="J20" s="251"/>
      <c r="K20" s="251"/>
    </row>
    <row r="21" spans="1:11" ht="12" customHeight="1">
      <c r="A21" s="1"/>
      <c r="D21" s="55">
        <v>2023</v>
      </c>
      <c r="E21" s="55">
        <v>2022</v>
      </c>
      <c r="F21" s="5"/>
      <c r="G21" s="55">
        <v>2023</v>
      </c>
      <c r="H21" s="55">
        <v>2022</v>
      </c>
      <c r="J21" s="55">
        <v>2023</v>
      </c>
      <c r="K21" s="55">
        <v>2022</v>
      </c>
    </row>
    <row r="22" spans="1:11" ht="12" customHeight="1">
      <c r="A22" s="1"/>
      <c r="D22" s="252" t="s">
        <v>146</v>
      </c>
      <c r="E22" s="252"/>
      <c r="F22" s="171"/>
      <c r="G22" s="254" t="s">
        <v>147</v>
      </c>
      <c r="H22" s="254"/>
      <c r="J22" s="254" t="s">
        <v>148</v>
      </c>
      <c r="K22" s="254"/>
    </row>
    <row r="23" spans="1:11" ht="12.75" customHeight="1">
      <c r="A23" s="1"/>
      <c r="B23" s="68" t="s">
        <v>4</v>
      </c>
      <c r="D23" s="253"/>
      <c r="E23" s="253"/>
      <c r="F23" s="84"/>
      <c r="G23" s="255"/>
      <c r="H23" s="255"/>
      <c r="J23" s="255"/>
      <c r="K23" s="255"/>
    </row>
    <row r="24" spans="1:11" ht="12.75" customHeight="1">
      <c r="A24" s="1"/>
      <c r="B24" s="49" t="s">
        <v>6</v>
      </c>
      <c r="C24" s="49"/>
      <c r="D24" s="85">
        <v>770.60000000000014</v>
      </c>
      <c r="E24" s="85">
        <v>817.19999999999993</v>
      </c>
      <c r="F24" s="85"/>
      <c r="G24" s="85">
        <f>+J24-D24</f>
        <v>-49.100000000000136</v>
      </c>
      <c r="H24" s="85">
        <f>+K24-E24</f>
        <v>7.8999999999998636</v>
      </c>
      <c r="I24" s="85"/>
      <c r="J24" s="85">
        <v>721.5</v>
      </c>
      <c r="K24" s="85">
        <v>825.0999999999998</v>
      </c>
    </row>
    <row r="25" spans="1:11" ht="12.75" customHeight="1">
      <c r="A25" s="1"/>
      <c r="B25" s="49"/>
      <c r="C25" s="49"/>
      <c r="D25" s="85"/>
      <c r="E25" s="85"/>
      <c r="F25" s="85"/>
      <c r="G25" s="85"/>
      <c r="H25" s="85"/>
      <c r="I25" s="85"/>
      <c r="J25" s="85"/>
      <c r="K25" s="85"/>
    </row>
    <row r="26" spans="1:11" ht="12.75" customHeight="1">
      <c r="A26" s="1"/>
      <c r="B26" s="49" t="s">
        <v>7</v>
      </c>
      <c r="C26" s="49"/>
      <c r="D26" s="85">
        <v>-285.8</v>
      </c>
      <c r="E26" s="85">
        <v>-324.70000000000005</v>
      </c>
      <c r="F26" s="85"/>
      <c r="G26" s="85">
        <f t="shared" ref="G26:G30" si="1">+J26-D26</f>
        <v>0</v>
      </c>
      <c r="H26" s="85">
        <f t="shared" ref="H26:H30" si="2">+K26-E26</f>
        <v>0</v>
      </c>
      <c r="I26" s="85"/>
      <c r="J26" s="85">
        <v>-285.8</v>
      </c>
      <c r="K26" s="85">
        <v>-324.70000000000005</v>
      </c>
    </row>
    <row r="27" spans="1:11" ht="12.75" customHeight="1">
      <c r="A27" s="1"/>
      <c r="B27" s="49" t="s">
        <v>8</v>
      </c>
      <c r="C27" s="49"/>
      <c r="D27" s="86">
        <v>-5.9</v>
      </c>
      <c r="E27" s="85">
        <v>-6.9</v>
      </c>
      <c r="F27" s="85"/>
      <c r="G27" s="85">
        <f t="shared" si="1"/>
        <v>0</v>
      </c>
      <c r="H27" s="85">
        <f t="shared" si="2"/>
        <v>0</v>
      </c>
      <c r="I27" s="85"/>
      <c r="J27" s="86">
        <v>-5.9</v>
      </c>
      <c r="K27" s="85">
        <v>-6.9</v>
      </c>
    </row>
    <row r="28" spans="1:11" ht="12.75" customHeight="1">
      <c r="A28" s="1"/>
      <c r="B28" s="49" t="s">
        <v>9</v>
      </c>
      <c r="C28" s="49"/>
      <c r="D28" s="86">
        <v>-42</v>
      </c>
      <c r="E28" s="85">
        <v>-38.9</v>
      </c>
      <c r="F28" s="85"/>
      <c r="G28" s="85">
        <f t="shared" si="1"/>
        <v>0</v>
      </c>
      <c r="H28" s="85">
        <f t="shared" si="2"/>
        <v>0</v>
      </c>
      <c r="I28" s="85"/>
      <c r="J28" s="86">
        <v>-42</v>
      </c>
      <c r="K28" s="85">
        <v>-38.9</v>
      </c>
    </row>
    <row r="29" spans="1:11" ht="12.75" customHeight="1">
      <c r="A29" s="1"/>
      <c r="B29" s="49" t="s">
        <v>149</v>
      </c>
      <c r="C29" s="58"/>
      <c r="D29" s="86">
        <v>-316.3</v>
      </c>
      <c r="E29" s="86">
        <v>-242</v>
      </c>
      <c r="F29" s="88"/>
      <c r="G29" s="85">
        <f t="shared" si="1"/>
        <v>95.9</v>
      </c>
      <c r="H29" s="85">
        <f t="shared" si="2"/>
        <v>0.40000000000000568</v>
      </c>
      <c r="I29" s="88"/>
      <c r="J29" s="86">
        <v>-220.4</v>
      </c>
      <c r="K29" s="86">
        <v>-241.6</v>
      </c>
    </row>
    <row r="30" spans="1:11" ht="12.75" customHeight="1">
      <c r="A30" s="1"/>
      <c r="B30" s="49" t="s">
        <v>150</v>
      </c>
      <c r="C30" s="58"/>
      <c r="D30" s="86">
        <v>-63.5</v>
      </c>
      <c r="E30" s="86">
        <v>-95.9</v>
      </c>
      <c r="F30" s="88"/>
      <c r="G30" s="85">
        <f t="shared" si="1"/>
        <v>0</v>
      </c>
      <c r="H30" s="85">
        <f t="shared" si="2"/>
        <v>0</v>
      </c>
      <c r="I30" s="88"/>
      <c r="J30" s="86">
        <v>-63.5</v>
      </c>
      <c r="K30" s="86">
        <v>-95.9</v>
      </c>
    </row>
    <row r="31" spans="1:11" ht="12.75" customHeight="1">
      <c r="A31" s="1"/>
      <c r="B31" s="52" t="s">
        <v>151</v>
      </c>
      <c r="C31" s="58"/>
      <c r="D31" s="87">
        <f>SUM(D24:D30)</f>
        <v>57.100000000000136</v>
      </c>
      <c r="E31" s="87">
        <f>SUM(E24:E30)</f>
        <v>108.79999999999993</v>
      </c>
      <c r="F31" s="88"/>
      <c r="G31" s="87">
        <f>SUM(G24:G30)</f>
        <v>46.799999999999869</v>
      </c>
      <c r="H31" s="87">
        <f>SUM(H24:H30)</f>
        <v>8.2999999999998693</v>
      </c>
      <c r="I31" s="88"/>
      <c r="J31" s="87">
        <f>SUM(J24:J30)</f>
        <v>103.9</v>
      </c>
      <c r="K31" s="87">
        <f>SUM(K24:K30)</f>
        <v>117.0999999999998</v>
      </c>
    </row>
    <row r="32" spans="1:11" ht="12.75" customHeight="1">
      <c r="A32" s="1"/>
      <c r="B32" s="58"/>
      <c r="C32" s="58"/>
      <c r="D32" s="88"/>
      <c r="E32" s="88"/>
      <c r="F32" s="88"/>
      <c r="G32" s="88"/>
      <c r="H32" s="88"/>
      <c r="I32" s="88"/>
      <c r="J32" s="88"/>
      <c r="K32" s="88"/>
    </row>
  </sheetData>
  <mergeCells count="10">
    <mergeCell ref="D20:K20"/>
    <mergeCell ref="D22:E23"/>
    <mergeCell ref="G22:H23"/>
    <mergeCell ref="J22:K23"/>
    <mergeCell ref="D19:K19"/>
    <mergeCell ref="D4:K4"/>
    <mergeCell ref="D5:K5"/>
    <mergeCell ref="D7:E8"/>
    <mergeCell ref="G7:H8"/>
    <mergeCell ref="J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N18"/>
  <sheetViews>
    <sheetView showGridLines="0" zoomScaleNormal="100" workbookViewId="0">
      <selection activeCell="N37" sqref="N37"/>
    </sheetView>
  </sheetViews>
  <sheetFormatPr defaultRowHeight="15"/>
  <cols>
    <col min="2" max="2" width="41.5703125" customWidth="1"/>
    <col min="3" max="3" width="1.7109375" customWidth="1"/>
    <col min="4" max="5" width="10.7109375" customWidth="1"/>
    <col min="6" max="6" width="1.7109375" customWidth="1"/>
    <col min="7" max="8" width="10.7109375" customWidth="1"/>
    <col min="9" max="9" width="1.7109375" customWidth="1"/>
    <col min="10" max="11" width="10.7109375" customWidth="1"/>
    <col min="12" max="12" width="1.7109375" customWidth="1"/>
    <col min="13" max="14" width="10.7109375" customWidth="1"/>
  </cols>
  <sheetData>
    <row r="1" spans="1:14" ht="12" customHeight="1"/>
    <row r="2" spans="1:14" ht="12" customHeight="1">
      <c r="A2" s="146" t="s">
        <v>152</v>
      </c>
    </row>
    <row r="3" spans="1:14" ht="12" customHeight="1"/>
    <row r="4" spans="1:14" ht="12" customHeight="1" thickBot="1">
      <c r="B4" s="141" t="s">
        <v>153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" customHeight="1">
      <c r="B5" s="4"/>
      <c r="C5" s="4"/>
      <c r="D5" s="256" t="s">
        <v>1</v>
      </c>
      <c r="E5" s="256"/>
      <c r="F5" s="256"/>
      <c r="G5" s="256"/>
      <c r="H5" s="256"/>
      <c r="I5" s="4"/>
      <c r="J5" s="249" t="s">
        <v>2</v>
      </c>
      <c r="K5" s="250"/>
      <c r="L5" s="250"/>
      <c r="M5" s="250"/>
      <c r="N5" s="250"/>
    </row>
    <row r="6" spans="1:14" ht="12" customHeight="1">
      <c r="B6" s="4"/>
      <c r="C6" s="4"/>
      <c r="D6" s="256" t="s">
        <v>3</v>
      </c>
      <c r="E6" s="256"/>
      <c r="F6" s="256"/>
      <c r="G6" s="256"/>
      <c r="H6" s="256"/>
      <c r="I6" s="4"/>
      <c r="J6" s="256" t="s">
        <v>3</v>
      </c>
      <c r="K6" s="256"/>
      <c r="L6" s="256"/>
      <c r="M6" s="256"/>
      <c r="N6" s="256"/>
    </row>
    <row r="7" spans="1:14" ht="12" customHeight="1">
      <c r="B7" s="4"/>
      <c r="C7" s="4"/>
      <c r="D7" s="54">
        <v>2023</v>
      </c>
      <c r="E7" s="54">
        <v>2022</v>
      </c>
      <c r="F7" s="45"/>
      <c r="G7" s="54">
        <v>2023</v>
      </c>
      <c r="H7" s="54">
        <v>2022</v>
      </c>
      <c r="I7" s="4"/>
      <c r="J7" s="54">
        <v>2023</v>
      </c>
      <c r="K7" s="54">
        <v>2022</v>
      </c>
      <c r="L7" s="45"/>
      <c r="M7" s="54">
        <v>2023</v>
      </c>
      <c r="N7" s="54">
        <v>2022</v>
      </c>
    </row>
    <row r="8" spans="1:14" ht="12" customHeight="1">
      <c r="B8" s="4"/>
      <c r="C8" s="4"/>
      <c r="D8" s="257" t="s">
        <v>146</v>
      </c>
      <c r="E8" s="257"/>
      <c r="F8" s="4"/>
      <c r="G8" s="257" t="s">
        <v>148</v>
      </c>
      <c r="H8" s="257"/>
      <c r="I8" s="4"/>
      <c r="J8" s="257" t="s">
        <v>146</v>
      </c>
      <c r="K8" s="257"/>
      <c r="L8" s="4"/>
      <c r="M8" s="257" t="s">
        <v>148</v>
      </c>
      <c r="N8" s="257"/>
    </row>
    <row r="9" spans="1:14" ht="12" customHeight="1">
      <c r="B9" s="48"/>
      <c r="C9" s="4"/>
      <c r="D9" s="253"/>
      <c r="E9" s="253"/>
      <c r="F9" s="4"/>
      <c r="G9" s="253"/>
      <c r="H9" s="253"/>
      <c r="I9" s="4"/>
      <c r="J9" s="253"/>
      <c r="K9" s="253"/>
      <c r="L9" s="4"/>
      <c r="M9" s="253"/>
      <c r="N9" s="253"/>
    </row>
    <row r="10" spans="1:14" ht="12" customHeight="1">
      <c r="B10" s="56" t="s">
        <v>154</v>
      </c>
      <c r="C10" s="4"/>
      <c r="D10" s="50">
        <v>83.8</v>
      </c>
      <c r="E10" s="86">
        <v>111.2</v>
      </c>
      <c r="F10" s="86"/>
      <c r="G10" s="50">
        <v>83.8</v>
      </c>
      <c r="H10" s="86">
        <v>111.2</v>
      </c>
      <c r="I10" s="86"/>
      <c r="J10" s="86">
        <v>284.60000000000002</v>
      </c>
      <c r="K10" s="86">
        <v>336.3</v>
      </c>
      <c r="L10" s="86"/>
      <c r="M10" s="50">
        <v>284.60000000000002</v>
      </c>
      <c r="N10" s="86">
        <v>336.3</v>
      </c>
    </row>
    <row r="11" spans="1:14" ht="12" customHeight="1">
      <c r="B11" s="56" t="s">
        <v>155</v>
      </c>
      <c r="C11" s="4"/>
      <c r="D11" s="50">
        <v>55.900000000000006</v>
      </c>
      <c r="E11" s="86">
        <v>42.599999999999973</v>
      </c>
      <c r="F11" s="86"/>
      <c r="G11" s="50">
        <v>93.699999999999974</v>
      </c>
      <c r="H11" s="86">
        <v>8.5999999999999766</v>
      </c>
      <c r="I11" s="86"/>
      <c r="J11" s="50">
        <v>256.8</v>
      </c>
      <c r="K11" s="86">
        <v>131.39999999999998</v>
      </c>
      <c r="L11" s="86"/>
      <c r="M11" s="50">
        <v>207.7</v>
      </c>
      <c r="N11" s="86">
        <v>139.29999999999987</v>
      </c>
    </row>
    <row r="12" spans="1:14" ht="12" customHeight="1">
      <c r="B12" s="56" t="s">
        <v>156</v>
      </c>
      <c r="C12" s="4"/>
      <c r="D12" s="50">
        <v>81.7</v>
      </c>
      <c r="E12" s="86">
        <v>92</v>
      </c>
      <c r="F12" s="86"/>
      <c r="G12" s="50">
        <v>81.7</v>
      </c>
      <c r="H12" s="86">
        <v>92</v>
      </c>
      <c r="I12" s="86"/>
      <c r="J12" s="50">
        <v>202.9</v>
      </c>
      <c r="K12" s="86">
        <v>326.7</v>
      </c>
      <c r="L12" s="86"/>
      <c r="M12" s="50">
        <v>202.9</v>
      </c>
      <c r="N12" s="86">
        <v>326.7</v>
      </c>
    </row>
    <row r="13" spans="1:14" ht="12" customHeight="1">
      <c r="B13" s="56" t="s">
        <v>157</v>
      </c>
      <c r="C13" s="4"/>
      <c r="D13" s="50">
        <v>5.6</v>
      </c>
      <c r="E13" s="86">
        <v>4.8</v>
      </c>
      <c r="F13" s="86"/>
      <c r="G13" s="50">
        <v>5.6</v>
      </c>
      <c r="H13" s="86">
        <v>4.8</v>
      </c>
      <c r="I13" s="86"/>
      <c r="J13" s="50">
        <v>25.5</v>
      </c>
      <c r="K13" s="86">
        <v>22.7</v>
      </c>
      <c r="L13" s="86"/>
      <c r="M13" s="50">
        <v>25.5</v>
      </c>
      <c r="N13" s="86">
        <v>22.7</v>
      </c>
    </row>
    <row r="14" spans="1:14" ht="12" customHeight="1">
      <c r="B14" s="56" t="s">
        <v>158</v>
      </c>
      <c r="C14" s="4"/>
      <c r="D14" s="50">
        <v>0.3</v>
      </c>
      <c r="E14" s="86">
        <v>0.1</v>
      </c>
      <c r="F14" s="86"/>
      <c r="G14" s="50">
        <v>0.3</v>
      </c>
      <c r="H14" s="86">
        <v>0.1</v>
      </c>
      <c r="I14" s="86"/>
      <c r="J14" s="50">
        <v>0.8</v>
      </c>
      <c r="K14" s="86">
        <v>0.1</v>
      </c>
      <c r="L14" s="86"/>
      <c r="M14" s="50">
        <v>0.8</v>
      </c>
      <c r="N14" s="86">
        <v>0.1</v>
      </c>
    </row>
    <row r="15" spans="1:14" ht="12" customHeight="1">
      <c r="B15" s="52" t="s">
        <v>159</v>
      </c>
      <c r="C15" s="4"/>
      <c r="D15" s="87">
        <f>SUM(D10:D14)</f>
        <v>227.29999999999998</v>
      </c>
      <c r="E15" s="87">
        <f>SUM(E10:E14)</f>
        <v>250.7</v>
      </c>
      <c r="F15" s="86"/>
      <c r="G15" s="87">
        <f>SUM(G10:G14)</f>
        <v>265.10000000000002</v>
      </c>
      <c r="H15" s="87">
        <f>SUM(H10:H14)</f>
        <v>216.7</v>
      </c>
      <c r="I15" s="86"/>
      <c r="J15" s="87">
        <f>SUM(J10:J14)</f>
        <v>770.6</v>
      </c>
      <c r="K15" s="87">
        <f>SUM(K10:K14)</f>
        <v>817.2</v>
      </c>
      <c r="L15" s="86"/>
      <c r="M15" s="87">
        <f>SUM(M10:M14)</f>
        <v>721.5</v>
      </c>
      <c r="N15" s="87">
        <f>SUM(N10:N14)</f>
        <v>825.1</v>
      </c>
    </row>
    <row r="16" spans="1:14" ht="12" customHeight="1"/>
    <row r="17" ht="12" customHeight="1"/>
    <row r="18" ht="12" customHeight="1"/>
  </sheetData>
  <mergeCells count="8">
    <mergeCell ref="D5:H5"/>
    <mergeCell ref="D6:H6"/>
    <mergeCell ref="J6:N6"/>
    <mergeCell ref="J5:N5"/>
    <mergeCell ref="D8:E9"/>
    <mergeCell ref="G8:H9"/>
    <mergeCell ref="J8:K9"/>
    <mergeCell ref="M8:N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M323"/>
  <sheetViews>
    <sheetView showGridLines="0" tabSelected="1" topLeftCell="A282" zoomScaleNormal="100" workbookViewId="0">
      <selection activeCell="N294" sqref="N294"/>
    </sheetView>
  </sheetViews>
  <sheetFormatPr defaultRowHeight="15"/>
  <cols>
    <col min="2" max="2" width="62.7109375" customWidth="1"/>
    <col min="3" max="3" width="1.7109375" customWidth="1"/>
    <col min="4" max="5" width="10.7109375" customWidth="1"/>
    <col min="6" max="6" width="1.7109375" customWidth="1"/>
    <col min="7" max="7" width="11.28515625" customWidth="1"/>
    <col min="8" max="8" width="10.7109375" bestFit="1" customWidth="1"/>
    <col min="9" max="9" width="1.85546875" bestFit="1" customWidth="1"/>
    <col min="10" max="10" width="11" bestFit="1" customWidth="1"/>
    <col min="11" max="11" width="10.7109375" bestFit="1" customWidth="1"/>
  </cols>
  <sheetData>
    <row r="1" spans="1:11" ht="12" customHeight="1"/>
    <row r="2" spans="1:11" ht="12" customHeight="1">
      <c r="A2" s="146" t="s">
        <v>152</v>
      </c>
      <c r="B2" s="58"/>
      <c r="E2" s="49"/>
      <c r="F2" s="49"/>
      <c r="G2" s="76"/>
      <c r="H2" s="76"/>
      <c r="I2" s="76"/>
      <c r="J2" s="76"/>
      <c r="K2" s="76"/>
    </row>
    <row r="3" spans="1:11" ht="12" customHeight="1">
      <c r="B3" s="149"/>
    </row>
    <row r="4" spans="1:11" ht="12" customHeight="1">
      <c r="B4" s="149" t="s">
        <v>160</v>
      </c>
    </row>
    <row r="5" spans="1:11" ht="12" customHeight="1"/>
    <row r="6" spans="1:11" ht="12" customHeight="1"/>
    <row r="7" spans="1:11" ht="12" customHeight="1" thickBot="1">
      <c r="B7" s="89" t="s">
        <v>161</v>
      </c>
      <c r="C7" s="89"/>
      <c r="D7" s="89"/>
      <c r="E7" s="89"/>
      <c r="F7" s="89"/>
      <c r="G7" s="90"/>
      <c r="H7" s="89"/>
      <c r="I7" s="89"/>
      <c r="J7" s="89"/>
      <c r="K7" s="89"/>
    </row>
    <row r="8" spans="1:11" ht="12" customHeight="1">
      <c r="B8" s="91"/>
      <c r="C8" s="91"/>
      <c r="D8" s="91"/>
      <c r="E8" s="91"/>
      <c r="F8" s="91"/>
      <c r="G8" s="250" t="s">
        <v>1</v>
      </c>
      <c r="H8" s="250"/>
      <c r="I8" s="250"/>
      <c r="J8" s="241" t="s">
        <v>2</v>
      </c>
      <c r="K8" s="241"/>
    </row>
    <row r="9" spans="1:11" ht="12" customHeight="1">
      <c r="B9" s="91"/>
      <c r="C9" s="91"/>
      <c r="D9" s="91"/>
      <c r="E9" s="91"/>
      <c r="F9" s="91"/>
      <c r="G9" s="251" t="s">
        <v>3</v>
      </c>
      <c r="H9" s="251"/>
      <c r="I9" s="251"/>
      <c r="J9" s="245" t="s">
        <v>3</v>
      </c>
      <c r="K9" s="245"/>
    </row>
    <row r="10" spans="1:11" ht="12" customHeight="1">
      <c r="B10" s="68"/>
      <c r="C10" s="92"/>
      <c r="D10" s="92"/>
      <c r="E10" s="92"/>
      <c r="F10" s="49"/>
      <c r="G10" s="53">
        <v>2023</v>
      </c>
      <c r="H10" s="55">
        <v>2022</v>
      </c>
      <c r="J10" s="53">
        <v>2023</v>
      </c>
      <c r="K10" s="55">
        <v>2022</v>
      </c>
    </row>
    <row r="11" spans="1:11" ht="12" customHeight="1">
      <c r="B11" s="49" t="s">
        <v>162</v>
      </c>
      <c r="D11" s="49"/>
      <c r="E11" s="49"/>
      <c r="F11" s="49"/>
      <c r="G11" s="124">
        <v>0.25</v>
      </c>
      <c r="H11" s="124">
        <v>0.63</v>
      </c>
      <c r="I11" s="124"/>
      <c r="J11" s="124">
        <v>0.3</v>
      </c>
      <c r="K11" s="124">
        <v>0.51</v>
      </c>
    </row>
    <row r="12" spans="1:11" ht="12" customHeight="1">
      <c r="B12" s="49" t="s">
        <v>163</v>
      </c>
      <c r="D12" s="49"/>
      <c r="E12" s="49"/>
      <c r="F12" s="49"/>
      <c r="G12" s="124">
        <v>0.31</v>
      </c>
      <c r="H12" s="124">
        <v>0.12</v>
      </c>
      <c r="I12" s="124"/>
      <c r="J12" s="124">
        <v>0.43</v>
      </c>
      <c r="K12" s="124">
        <v>0.2</v>
      </c>
    </row>
    <row r="13" spans="1:11" ht="12" customHeight="1">
      <c r="B13" s="49" t="s">
        <v>164</v>
      </c>
      <c r="D13" s="49"/>
      <c r="E13" s="49"/>
      <c r="F13" s="49"/>
      <c r="G13" s="124">
        <v>0.18</v>
      </c>
      <c r="H13" s="124">
        <v>0.16</v>
      </c>
      <c r="I13" s="124"/>
      <c r="J13" s="124">
        <v>0.12</v>
      </c>
      <c r="K13" s="124">
        <v>0.11</v>
      </c>
    </row>
    <row r="14" spans="1:11" ht="12" customHeight="1">
      <c r="B14" s="49" t="s">
        <v>165</v>
      </c>
      <c r="D14" s="49"/>
      <c r="E14" s="49"/>
      <c r="F14" s="49"/>
      <c r="G14" s="124">
        <v>0.14000000000000001</v>
      </c>
      <c r="H14" s="124">
        <v>0.03</v>
      </c>
      <c r="I14" s="124"/>
      <c r="J14" s="124">
        <v>7.0000000000000007E-2</v>
      </c>
      <c r="K14" s="124">
        <v>0.05</v>
      </c>
    </row>
    <row r="15" spans="1:11" ht="12" customHeight="1">
      <c r="B15" s="92" t="s">
        <v>166</v>
      </c>
      <c r="C15" s="83"/>
      <c r="D15" s="92"/>
      <c r="E15" s="92"/>
      <c r="F15" s="49"/>
      <c r="G15" s="125">
        <v>0.12</v>
      </c>
      <c r="H15" s="125">
        <v>0.06</v>
      </c>
      <c r="I15" s="124"/>
      <c r="J15" s="125">
        <v>0.08</v>
      </c>
      <c r="K15" s="125">
        <v>0.13</v>
      </c>
    </row>
    <row r="16" spans="1:11" ht="12" customHeight="1">
      <c r="B16" s="113" t="s">
        <v>167</v>
      </c>
    </row>
    <row r="17" spans="1:11" ht="12" customHeight="1">
      <c r="B17" s="113" t="s">
        <v>168</v>
      </c>
    </row>
    <row r="18" spans="1:11" ht="12" customHeight="1">
      <c r="B18" s="113"/>
      <c r="K18" s="212"/>
    </row>
    <row r="19" spans="1:11" ht="12" customHeight="1">
      <c r="K19" s="212"/>
    </row>
    <row r="20" spans="1:11" ht="12" customHeight="1">
      <c r="K20" s="212"/>
    </row>
    <row r="21" spans="1:11" ht="12" customHeight="1">
      <c r="K21" s="212"/>
    </row>
    <row r="22" spans="1:11" ht="12" customHeight="1">
      <c r="A22" s="3" t="s">
        <v>169</v>
      </c>
      <c r="B22" s="4"/>
      <c r="C22" s="4"/>
      <c r="D22" s="4"/>
      <c r="E22" s="4"/>
      <c r="F22" s="50"/>
      <c r="G22" s="50"/>
      <c r="H22" s="50"/>
      <c r="I22" s="50"/>
      <c r="J22" s="50"/>
      <c r="K22" s="50"/>
    </row>
    <row r="23" spans="1:11" ht="12" customHeight="1">
      <c r="A23" s="3"/>
      <c r="B23" s="4"/>
      <c r="C23" s="4"/>
      <c r="D23" s="4"/>
      <c r="E23" s="4"/>
      <c r="F23" s="50"/>
      <c r="G23" s="50"/>
      <c r="H23" s="50"/>
      <c r="I23" s="50"/>
      <c r="J23" s="50"/>
      <c r="K23" s="50"/>
    </row>
    <row r="24" spans="1:11" ht="12" customHeight="1" thickBot="1">
      <c r="B24" s="44" t="s">
        <v>170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" customHeight="1">
      <c r="B25" s="91"/>
      <c r="C25" s="91"/>
      <c r="D25" s="91"/>
      <c r="E25" s="91"/>
      <c r="F25" s="91"/>
      <c r="G25" s="250" t="s">
        <v>1</v>
      </c>
      <c r="H25" s="250"/>
      <c r="I25" s="250"/>
      <c r="J25" s="241" t="s">
        <v>2</v>
      </c>
      <c r="K25" s="241"/>
    </row>
    <row r="26" spans="1:11" ht="12" customHeight="1">
      <c r="B26" s="91"/>
      <c r="C26" s="91"/>
      <c r="D26" s="91"/>
      <c r="E26" s="91"/>
      <c r="F26" s="91"/>
      <c r="G26" s="251" t="s">
        <v>3</v>
      </c>
      <c r="H26" s="251"/>
      <c r="I26" s="251"/>
      <c r="J26" s="245" t="s">
        <v>3</v>
      </c>
      <c r="K26" s="245"/>
    </row>
    <row r="27" spans="1:11" ht="12" customHeight="1">
      <c r="B27" s="68" t="s">
        <v>4</v>
      </c>
      <c r="C27" s="92"/>
      <c r="D27" s="92"/>
      <c r="E27" s="92"/>
      <c r="F27" s="49"/>
      <c r="G27" s="53">
        <v>2023</v>
      </c>
      <c r="H27" s="55">
        <v>2022</v>
      </c>
      <c r="J27" s="53">
        <v>2023</v>
      </c>
      <c r="K27" s="55">
        <v>2022</v>
      </c>
    </row>
    <row r="28" spans="1:11" ht="12" customHeight="1">
      <c r="B28" s="4" t="s">
        <v>171</v>
      </c>
      <c r="C28" s="4"/>
      <c r="D28" s="4"/>
      <c r="E28" s="4"/>
      <c r="F28" s="50"/>
      <c r="G28" s="50">
        <v>-130.19999999999999</v>
      </c>
      <c r="H28" s="50">
        <v>-116.9</v>
      </c>
      <c r="I28" s="50"/>
      <c r="J28" s="50">
        <v>-482.50000000000006</v>
      </c>
      <c r="K28" s="50">
        <v>-433.90000000000003</v>
      </c>
    </row>
    <row r="29" spans="1:11" ht="12" customHeight="1">
      <c r="B29" s="4" t="s">
        <v>172</v>
      </c>
      <c r="C29" s="4"/>
      <c r="D29" s="4"/>
      <c r="E29" s="4"/>
      <c r="F29" s="50"/>
      <c r="G29" s="50">
        <v>-4.0999999999999996</v>
      </c>
      <c r="H29" s="50">
        <v>-3.7</v>
      </c>
      <c r="I29" s="50"/>
      <c r="J29" s="50">
        <v>-15</v>
      </c>
      <c r="K29" s="50">
        <v>-15</v>
      </c>
    </row>
    <row r="30" spans="1:11" ht="12" customHeight="1">
      <c r="B30" s="4" t="s">
        <v>173</v>
      </c>
      <c r="C30" s="4"/>
      <c r="D30" s="4"/>
      <c r="E30" s="4"/>
      <c r="F30" s="50"/>
      <c r="G30" s="50">
        <v>-12</v>
      </c>
      <c r="H30" s="50">
        <v>-9.9</v>
      </c>
      <c r="I30" s="50"/>
      <c r="J30" s="50">
        <v>-42</v>
      </c>
      <c r="K30" s="50">
        <v>-38.9</v>
      </c>
    </row>
    <row r="31" spans="1:11" ht="12" customHeight="1">
      <c r="B31" s="46" t="s">
        <v>174</v>
      </c>
      <c r="C31" s="46"/>
      <c r="D31" s="138"/>
      <c r="E31" s="45"/>
      <c r="F31" s="57"/>
      <c r="G31" s="51">
        <f>SUM(G28:G30)</f>
        <v>-146.29999999999998</v>
      </c>
      <c r="H31" s="51">
        <f>SUM(H28:H30)</f>
        <v>-130.5</v>
      </c>
      <c r="I31" s="50"/>
      <c r="J31" s="51">
        <f>SUM(J28:J30)</f>
        <v>-539.5</v>
      </c>
      <c r="K31" s="51">
        <f>SUM(K28:K30)</f>
        <v>-487.8</v>
      </c>
    </row>
    <row r="32" spans="1:11" ht="12" customHeight="1">
      <c r="B32" s="4" t="s">
        <v>175</v>
      </c>
      <c r="C32" s="4"/>
      <c r="D32" s="139"/>
      <c r="E32" s="4"/>
      <c r="F32" s="50"/>
      <c r="G32" s="50">
        <v>5.3</v>
      </c>
      <c r="H32" s="50">
        <v>-1.8</v>
      </c>
      <c r="I32" s="50"/>
      <c r="J32" s="50">
        <v>10.8</v>
      </c>
      <c r="K32" s="50">
        <v>2.8</v>
      </c>
    </row>
    <row r="33" spans="1:11" ht="12" customHeight="1">
      <c r="B33" s="49" t="s">
        <v>140</v>
      </c>
      <c r="C33" s="4"/>
      <c r="D33" s="139"/>
      <c r="E33" s="4"/>
      <c r="F33" s="50"/>
      <c r="G33" s="50">
        <v>37.799999999999997</v>
      </c>
      <c r="H33" s="50">
        <v>25</v>
      </c>
      <c r="I33" s="50"/>
      <c r="J33" s="50">
        <v>185.9</v>
      </c>
      <c r="K33" s="50">
        <v>106.4</v>
      </c>
    </row>
    <row r="34" spans="1:11" ht="12" customHeight="1">
      <c r="B34" s="49" t="s">
        <v>176</v>
      </c>
      <c r="C34" s="4"/>
      <c r="D34" s="139"/>
      <c r="E34" s="4"/>
      <c r="F34" s="50"/>
      <c r="G34" s="50">
        <v>2.6</v>
      </c>
      <c r="H34" s="50">
        <v>1.8</v>
      </c>
      <c r="I34" s="50"/>
      <c r="J34" s="50">
        <v>9.1</v>
      </c>
      <c r="K34" s="50">
        <v>8.1</v>
      </c>
    </row>
    <row r="35" spans="1:11" ht="12" customHeight="1">
      <c r="B35" s="46" t="s">
        <v>177</v>
      </c>
      <c r="C35" s="46"/>
      <c r="D35" s="138"/>
      <c r="E35" s="46"/>
      <c r="F35" s="57"/>
      <c r="G35" s="51">
        <f>SUM(G31:G34)</f>
        <v>-100.59999999999998</v>
      </c>
      <c r="H35" s="51">
        <f>SUM(H31:H34)</f>
        <v>-105.50000000000001</v>
      </c>
      <c r="I35" s="57"/>
      <c r="J35" s="51">
        <f>SUM(J31:J34)</f>
        <v>-333.70000000000005</v>
      </c>
      <c r="K35" s="51">
        <f>SUM(K31:K34)</f>
        <v>-370.5</v>
      </c>
    </row>
    <row r="36" spans="1:11" ht="12" customHeight="1">
      <c r="B36" s="4"/>
      <c r="C36" s="4"/>
      <c r="D36" s="137"/>
      <c r="E36" s="4"/>
      <c r="F36" s="50"/>
      <c r="G36" s="50"/>
      <c r="H36" s="50"/>
      <c r="I36" s="50"/>
      <c r="J36" s="50"/>
      <c r="K36" s="50"/>
    </row>
    <row r="37" spans="1:11" ht="12" customHeight="1">
      <c r="B37" s="4"/>
      <c r="C37" s="4"/>
      <c r="D37" s="137"/>
      <c r="E37" s="4"/>
      <c r="F37" s="50"/>
      <c r="G37" s="50"/>
      <c r="H37" s="50"/>
      <c r="I37" s="50"/>
      <c r="J37" s="50"/>
      <c r="K37" s="50"/>
    </row>
    <row r="38" spans="1:11" ht="12" customHeight="1">
      <c r="B38" s="4"/>
      <c r="C38" s="4"/>
      <c r="D38" s="137"/>
      <c r="E38" s="4"/>
      <c r="F38" s="50"/>
      <c r="G38" s="50"/>
      <c r="H38" s="50"/>
      <c r="I38" s="50"/>
      <c r="J38" s="50"/>
      <c r="K38" s="50"/>
    </row>
    <row r="39" spans="1:11" ht="12" customHeight="1">
      <c r="B39" s="4"/>
      <c r="C39" s="4"/>
      <c r="D39" s="137"/>
      <c r="E39" s="4"/>
      <c r="F39" s="50"/>
      <c r="G39" s="50"/>
      <c r="H39" s="50"/>
      <c r="I39" s="50"/>
      <c r="J39" s="50"/>
      <c r="K39" s="50"/>
    </row>
    <row r="40" spans="1:11" ht="12" customHeight="1">
      <c r="A40" s="3" t="s">
        <v>178</v>
      </c>
    </row>
    <row r="41" spans="1:11" ht="12" customHeight="1">
      <c r="A41" s="3"/>
    </row>
    <row r="42" spans="1:11" ht="12" customHeight="1" thickBot="1">
      <c r="B42" s="89" t="s">
        <v>179</v>
      </c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2" customHeight="1">
      <c r="B43" s="91"/>
      <c r="C43" s="91"/>
      <c r="D43" s="91"/>
      <c r="E43" s="91"/>
      <c r="F43" s="91"/>
      <c r="G43" s="250" t="s">
        <v>1</v>
      </c>
      <c r="H43" s="250"/>
      <c r="I43" s="250"/>
      <c r="J43" s="241" t="s">
        <v>2</v>
      </c>
      <c r="K43" s="241"/>
    </row>
    <row r="44" spans="1:11" ht="12" customHeight="1">
      <c r="B44" s="91"/>
      <c r="C44" s="91"/>
      <c r="D44" s="91"/>
      <c r="E44" s="91"/>
      <c r="F44" s="91"/>
      <c r="G44" s="251" t="s">
        <v>3</v>
      </c>
      <c r="H44" s="251"/>
      <c r="I44" s="251"/>
      <c r="J44" s="245" t="s">
        <v>3</v>
      </c>
      <c r="K44" s="245"/>
    </row>
    <row r="45" spans="1:11" ht="12" customHeight="1">
      <c r="B45" s="193" t="s">
        <v>4</v>
      </c>
      <c r="C45" s="194"/>
      <c r="D45" s="194"/>
      <c r="E45" s="194"/>
      <c r="F45" s="179"/>
      <c r="G45" s="195">
        <v>2023</v>
      </c>
      <c r="H45" s="196">
        <v>2022</v>
      </c>
      <c r="I45" s="170"/>
      <c r="J45" s="195">
        <v>2023</v>
      </c>
      <c r="K45" s="196">
        <v>2022</v>
      </c>
    </row>
    <row r="46" spans="1:11" ht="12" customHeight="1">
      <c r="B46" s="219"/>
      <c r="C46" s="179"/>
      <c r="D46" s="179"/>
      <c r="E46" s="179"/>
      <c r="F46" s="179"/>
      <c r="G46" s="220"/>
      <c r="H46" s="221"/>
      <c r="I46" s="170"/>
      <c r="J46" s="220"/>
      <c r="K46" s="221"/>
    </row>
    <row r="47" spans="1:11" ht="12" customHeight="1">
      <c r="B47" s="215" t="s">
        <v>148</v>
      </c>
      <c r="C47" s="179"/>
      <c r="D47" s="179"/>
      <c r="E47" s="179"/>
      <c r="F47" s="179"/>
      <c r="G47" s="220"/>
      <c r="H47" s="221"/>
      <c r="I47" s="170"/>
      <c r="J47" s="220"/>
      <c r="K47" s="221"/>
    </row>
    <row r="48" spans="1:11" ht="12" customHeight="1">
      <c r="B48" s="179" t="s">
        <v>149</v>
      </c>
      <c r="C48" s="170"/>
      <c r="D48" s="179"/>
      <c r="E48" s="179"/>
      <c r="F48" s="179"/>
      <c r="G48" s="184">
        <v>-39.299999999999997</v>
      </c>
      <c r="H48" s="184">
        <v>-25.5</v>
      </c>
      <c r="I48" s="184"/>
      <c r="J48" s="184">
        <v>-162.1</v>
      </c>
      <c r="K48" s="184">
        <v>-135.69999999999999</v>
      </c>
    </row>
    <row r="49" spans="2:11" ht="12" customHeight="1">
      <c r="B49" s="179" t="s">
        <v>180</v>
      </c>
      <c r="C49" s="170"/>
      <c r="D49" s="179"/>
      <c r="E49" s="179"/>
      <c r="F49" s="179"/>
      <c r="G49" s="184">
        <v>-22.7</v>
      </c>
      <c r="H49" s="184">
        <v>-15.6</v>
      </c>
      <c r="I49" s="184"/>
      <c r="J49" s="184">
        <v>-58.3</v>
      </c>
      <c r="K49" s="184">
        <v>-105.9</v>
      </c>
    </row>
    <row r="50" spans="2:11" ht="12" customHeight="1">
      <c r="B50" s="179" t="s">
        <v>181</v>
      </c>
      <c r="C50" s="170"/>
      <c r="D50" s="179"/>
      <c r="E50" s="179"/>
      <c r="F50" s="179"/>
      <c r="G50" s="184">
        <v>0</v>
      </c>
      <c r="H50" s="185">
        <v>-11.5</v>
      </c>
      <c r="I50" s="184"/>
      <c r="J50" s="184">
        <v>0</v>
      </c>
      <c r="K50" s="185">
        <v>-11.5</v>
      </c>
    </row>
    <row r="51" spans="2:11" ht="12" customHeight="1">
      <c r="B51" s="176" t="s">
        <v>182</v>
      </c>
      <c r="C51" s="177"/>
      <c r="D51" s="177"/>
      <c r="E51" s="178"/>
      <c r="F51" s="179"/>
      <c r="G51" s="180">
        <f>SUM(G48:G50)</f>
        <v>-62</v>
      </c>
      <c r="H51" s="180">
        <f>SUM(H48:H50)</f>
        <v>-52.6</v>
      </c>
      <c r="I51" s="181"/>
      <c r="J51" s="180">
        <f>SUM(J48:J50)</f>
        <v>-220.39999999999998</v>
      </c>
      <c r="K51" s="180">
        <f>SUM(K48:K50)</f>
        <v>-253.1</v>
      </c>
    </row>
    <row r="52" spans="2:11" ht="12" customHeight="1"/>
    <row r="53" spans="2:11" ht="12" customHeight="1">
      <c r="B53" s="215" t="s">
        <v>129</v>
      </c>
      <c r="C53" s="170"/>
      <c r="D53" s="179"/>
      <c r="E53" s="179"/>
      <c r="F53" s="179"/>
      <c r="G53" s="184"/>
      <c r="H53" s="184"/>
      <c r="I53" s="184"/>
      <c r="J53" s="184"/>
      <c r="K53" s="184"/>
    </row>
    <row r="54" spans="2:11" ht="12" customHeight="1">
      <c r="B54" s="179" t="s">
        <v>149</v>
      </c>
      <c r="C54" s="170"/>
      <c r="D54" s="179"/>
      <c r="E54" s="179"/>
      <c r="F54" s="179"/>
      <c r="G54" s="86">
        <v>-74.2</v>
      </c>
      <c r="H54" s="185">
        <v>-63.4</v>
      </c>
      <c r="I54" s="184"/>
      <c r="J54" s="86">
        <v>-316.3</v>
      </c>
      <c r="K54" s="185">
        <v>-242</v>
      </c>
    </row>
    <row r="55" spans="2:11" ht="12" customHeight="1">
      <c r="B55" s="176" t="s">
        <v>182</v>
      </c>
      <c r="C55" s="177"/>
      <c r="D55" s="177"/>
      <c r="E55" s="178"/>
      <c r="F55" s="179"/>
      <c r="G55" s="180">
        <f>SUM(G52:G54)</f>
        <v>-74.2</v>
      </c>
      <c r="H55" s="180">
        <f>SUM(H52:H54)</f>
        <v>-63.4</v>
      </c>
      <c r="I55" s="181"/>
      <c r="J55" s="180">
        <f>SUM(J52:J54)</f>
        <v>-316.3</v>
      </c>
      <c r="K55" s="180">
        <f>SUM(K52:K54)</f>
        <v>-242</v>
      </c>
    </row>
    <row r="56" spans="2:11" ht="12" customHeight="1">
      <c r="B56" s="58"/>
      <c r="E56" s="49"/>
      <c r="F56" s="49"/>
      <c r="G56" s="76"/>
      <c r="H56" s="76"/>
      <c r="I56" s="76"/>
      <c r="J56" s="76"/>
      <c r="K56" s="76"/>
    </row>
    <row r="57" spans="2:11" ht="12" customHeight="1">
      <c r="B57" s="58"/>
      <c r="E57" s="49"/>
      <c r="F57" s="49"/>
      <c r="G57" s="76"/>
      <c r="H57" s="76"/>
      <c r="I57" s="76"/>
      <c r="J57" s="76"/>
      <c r="K57" s="76"/>
    </row>
    <row r="58" spans="2:11" ht="12" customHeight="1"/>
    <row r="59" spans="2:11" ht="12" customHeight="1" thickBot="1">
      <c r="B59" s="89" t="s">
        <v>183</v>
      </c>
      <c r="C59" s="89"/>
      <c r="D59" s="89"/>
      <c r="E59" s="89"/>
      <c r="F59" s="89"/>
      <c r="G59" s="90"/>
      <c r="H59" s="89"/>
      <c r="I59" s="89"/>
      <c r="J59" s="89"/>
      <c r="K59" s="89"/>
    </row>
    <row r="60" spans="2:11" ht="12" customHeight="1">
      <c r="B60" s="91"/>
      <c r="C60" s="91"/>
      <c r="D60" s="91"/>
      <c r="E60" s="91"/>
      <c r="F60" s="91"/>
      <c r="G60" s="250" t="s">
        <v>1</v>
      </c>
      <c r="H60" s="250"/>
      <c r="I60" s="250"/>
      <c r="J60" s="241" t="s">
        <v>2</v>
      </c>
      <c r="K60" s="241"/>
    </row>
    <row r="61" spans="2:11" ht="12" customHeight="1">
      <c r="B61" s="91"/>
      <c r="C61" s="91"/>
      <c r="D61" s="91"/>
      <c r="E61" s="91"/>
      <c r="F61" s="91"/>
      <c r="G61" s="251" t="s">
        <v>3</v>
      </c>
      <c r="H61" s="251"/>
      <c r="I61" s="251"/>
      <c r="J61" s="245" t="s">
        <v>3</v>
      </c>
      <c r="K61" s="245"/>
    </row>
    <row r="62" spans="2:11" ht="12" customHeight="1">
      <c r="B62" s="68" t="s">
        <v>4</v>
      </c>
      <c r="C62" s="92"/>
      <c r="D62" s="92"/>
      <c r="E62" s="92"/>
      <c r="F62" s="49"/>
      <c r="G62" s="53">
        <v>2023</v>
      </c>
      <c r="H62" s="55">
        <v>2022</v>
      </c>
      <c r="J62" s="53">
        <v>2023</v>
      </c>
      <c r="K62" s="55">
        <v>2022</v>
      </c>
    </row>
    <row r="63" spans="2:11" ht="12" customHeight="1">
      <c r="B63" s="49" t="s">
        <v>184</v>
      </c>
      <c r="D63" s="49"/>
      <c r="E63" s="49"/>
      <c r="F63" s="49"/>
      <c r="G63" s="78">
        <v>-28.5</v>
      </c>
      <c r="H63" s="78">
        <v>-28.400000000000002</v>
      </c>
      <c r="I63" s="78"/>
      <c r="J63" s="78">
        <v>-110.4</v>
      </c>
      <c r="K63" s="78">
        <v>-122.2</v>
      </c>
    </row>
    <row r="64" spans="2:11" ht="12" customHeight="1">
      <c r="B64" s="49" t="s">
        <v>185</v>
      </c>
      <c r="D64" s="49"/>
      <c r="E64" s="49"/>
      <c r="F64" s="49"/>
      <c r="G64" s="78">
        <v>1.8000000000000007</v>
      </c>
      <c r="H64" s="78">
        <v>0.20000000000000018</v>
      </c>
      <c r="I64" s="78"/>
      <c r="J64" s="78">
        <v>1.6999999999999957</v>
      </c>
      <c r="K64" s="78">
        <v>0.40000000000000213</v>
      </c>
    </row>
    <row r="65" spans="2:11" ht="12" customHeight="1">
      <c r="B65" s="92" t="s">
        <v>186</v>
      </c>
      <c r="D65" s="49"/>
      <c r="E65" s="49"/>
      <c r="F65" s="49"/>
      <c r="G65" s="78">
        <v>7.5</v>
      </c>
      <c r="H65" s="78">
        <v>4.0999999999999996</v>
      </c>
      <c r="I65" s="78"/>
      <c r="J65" s="78">
        <v>45.2</v>
      </c>
      <c r="K65" s="78">
        <v>25.9</v>
      </c>
    </row>
    <row r="66" spans="2:11" ht="12" customHeight="1">
      <c r="B66" s="52" t="s">
        <v>182</v>
      </c>
      <c r="C66" s="6"/>
      <c r="D66" s="6"/>
      <c r="E66" s="95"/>
      <c r="F66" s="49"/>
      <c r="G66" s="79">
        <f>SUM(G63:G65)</f>
        <v>-19.2</v>
      </c>
      <c r="H66" s="79">
        <v>-24.1</v>
      </c>
      <c r="I66" s="76"/>
      <c r="J66" s="79">
        <f>SUM(J63:J65)</f>
        <v>-63.500000000000014</v>
      </c>
      <c r="K66" s="79">
        <v>-95.9</v>
      </c>
    </row>
    <row r="67" spans="2:11" ht="12" customHeight="1">
      <c r="B67" s="261" t="s">
        <v>187</v>
      </c>
      <c r="C67" s="261"/>
      <c r="D67" s="261"/>
      <c r="E67" s="261"/>
      <c r="F67" s="261"/>
      <c r="G67" s="261"/>
      <c r="H67" s="261"/>
      <c r="I67" s="261"/>
      <c r="J67" s="261"/>
      <c r="K67" s="261"/>
    </row>
    <row r="68" spans="2:11" ht="15.75" customHeight="1">
      <c r="B68" s="218" t="s">
        <v>188</v>
      </c>
      <c r="C68" s="192"/>
      <c r="D68" s="192"/>
      <c r="E68" s="192"/>
      <c r="F68" s="192"/>
      <c r="G68" s="192"/>
      <c r="H68" s="192"/>
      <c r="I68" s="192"/>
      <c r="J68" s="192"/>
      <c r="K68" s="192"/>
    </row>
    <row r="69" spans="2:11" ht="12" customHeight="1">
      <c r="B69" s="4"/>
    </row>
    <row r="70" spans="2:11" ht="12" customHeight="1"/>
    <row r="71" spans="2:11" ht="12" customHeight="1" thickBot="1">
      <c r="B71" s="96" t="s">
        <v>189</v>
      </c>
      <c r="C71" s="89"/>
      <c r="D71" s="89"/>
      <c r="E71" s="89"/>
      <c r="F71" s="89"/>
      <c r="G71" s="90"/>
      <c r="H71" s="89"/>
      <c r="I71" s="89"/>
      <c r="J71" s="89"/>
      <c r="K71" s="89"/>
    </row>
    <row r="72" spans="2:11" ht="12" customHeight="1">
      <c r="B72" s="91"/>
      <c r="C72" s="91"/>
      <c r="D72" s="91"/>
      <c r="E72" s="91"/>
      <c r="F72" s="91"/>
      <c r="G72" s="250" t="s">
        <v>1</v>
      </c>
      <c r="H72" s="250"/>
      <c r="I72" s="250"/>
      <c r="J72" s="241" t="s">
        <v>2</v>
      </c>
      <c r="K72" s="241"/>
    </row>
    <row r="73" spans="2:11" ht="12" customHeight="1">
      <c r="B73" s="91"/>
      <c r="C73" s="91"/>
      <c r="D73" s="91"/>
      <c r="E73" s="91"/>
      <c r="F73" s="91"/>
      <c r="G73" s="251" t="s">
        <v>3</v>
      </c>
      <c r="H73" s="251"/>
      <c r="I73" s="251"/>
      <c r="J73" s="245" t="s">
        <v>3</v>
      </c>
      <c r="K73" s="245"/>
    </row>
    <row r="74" spans="2:11" ht="12" customHeight="1">
      <c r="B74" s="68" t="s">
        <v>4</v>
      </c>
      <c r="C74" s="92"/>
      <c r="D74" s="92"/>
      <c r="E74" s="92"/>
      <c r="F74" s="49"/>
      <c r="G74" s="53">
        <v>2023</v>
      </c>
      <c r="H74" s="55">
        <v>2022</v>
      </c>
      <c r="J74" s="53">
        <v>2023</v>
      </c>
      <c r="K74" s="55">
        <v>2022</v>
      </c>
    </row>
    <row r="75" spans="2:11" ht="12" customHeight="1">
      <c r="B75" s="49" t="s">
        <v>190</v>
      </c>
      <c r="D75" s="49"/>
      <c r="E75" s="49"/>
      <c r="F75" s="49"/>
      <c r="G75" s="78">
        <v>-0.2</v>
      </c>
      <c r="H75" s="78">
        <v>0</v>
      </c>
      <c r="I75" s="78"/>
      <c r="J75" s="78">
        <v>-6.6</v>
      </c>
      <c r="K75" s="78">
        <v>0.4</v>
      </c>
    </row>
    <row r="76" spans="2:11" ht="12" customHeight="1">
      <c r="B76" s="49" t="s">
        <v>191</v>
      </c>
      <c r="D76" s="49"/>
      <c r="E76" s="49"/>
      <c r="F76" s="49"/>
      <c r="G76" s="78">
        <v>0</v>
      </c>
      <c r="H76" s="78">
        <v>-5.6</v>
      </c>
      <c r="I76" s="78"/>
      <c r="J76" s="78">
        <v>0</v>
      </c>
      <c r="K76" s="78">
        <v>-5.7</v>
      </c>
    </row>
    <row r="77" spans="2:11" ht="12" customHeight="1">
      <c r="B77" s="52" t="s">
        <v>182</v>
      </c>
      <c r="C77" s="6"/>
      <c r="D77" s="6"/>
      <c r="E77" s="95"/>
      <c r="F77" s="49"/>
      <c r="G77" s="79">
        <f>SUM(G75:G76)</f>
        <v>-0.2</v>
      </c>
      <c r="H77" s="79">
        <f>SUM(H75:H76)</f>
        <v>-5.6</v>
      </c>
      <c r="I77" s="76"/>
      <c r="J77" s="79">
        <f>SUM(J75:J76)</f>
        <v>-6.6</v>
      </c>
      <c r="K77" s="79">
        <f>SUM(K75:K76)</f>
        <v>-5.3</v>
      </c>
    </row>
    <row r="78" spans="2:11" ht="12" customHeight="1"/>
    <row r="79" spans="2:11" ht="12" customHeight="1"/>
    <row r="80" spans="2:11" ht="12" customHeight="1"/>
    <row r="81" spans="1:11" ht="12" customHeight="1" thickBot="1">
      <c r="B81" s="199" t="s">
        <v>192</v>
      </c>
      <c r="C81" s="199"/>
      <c r="D81" s="199"/>
      <c r="E81" s="199"/>
      <c r="F81" s="199"/>
      <c r="G81" s="200"/>
      <c r="H81" s="199"/>
      <c r="I81" s="199"/>
      <c r="J81" s="199"/>
      <c r="K81" s="199"/>
    </row>
    <row r="82" spans="1:11" ht="12" customHeight="1">
      <c r="B82" s="201"/>
      <c r="C82" s="201"/>
      <c r="D82" s="201"/>
      <c r="E82" s="201"/>
      <c r="F82" s="201"/>
      <c r="G82" s="262" t="s">
        <v>1</v>
      </c>
      <c r="H82" s="262"/>
      <c r="I82" s="262"/>
      <c r="J82" s="263" t="s">
        <v>2</v>
      </c>
      <c r="K82" s="263"/>
    </row>
    <row r="83" spans="1:11" ht="12" customHeight="1">
      <c r="B83" s="201"/>
      <c r="C83" s="201"/>
      <c r="D83" s="201"/>
      <c r="E83" s="201"/>
      <c r="F83" s="201"/>
      <c r="G83" s="253" t="s">
        <v>3</v>
      </c>
      <c r="H83" s="253"/>
      <c r="I83" s="253"/>
      <c r="J83" s="255" t="s">
        <v>3</v>
      </c>
      <c r="K83" s="255"/>
    </row>
    <row r="84" spans="1:11" ht="12" customHeight="1">
      <c r="B84" s="193" t="s">
        <v>4</v>
      </c>
      <c r="C84" s="194"/>
      <c r="D84" s="194"/>
      <c r="E84" s="194"/>
      <c r="F84" s="179"/>
      <c r="G84" s="195">
        <v>2023</v>
      </c>
      <c r="H84" s="196">
        <v>2022</v>
      </c>
      <c r="I84" s="170"/>
      <c r="J84" s="195">
        <v>2023</v>
      </c>
      <c r="K84" s="196">
        <v>2022</v>
      </c>
    </row>
    <row r="85" spans="1:11" s="170" customFormat="1" ht="12" customHeight="1">
      <c r="B85" s="179" t="s">
        <v>193</v>
      </c>
      <c r="D85" s="179"/>
      <c r="E85" s="179"/>
      <c r="F85" s="179"/>
      <c r="G85" s="184">
        <v>0</v>
      </c>
      <c r="H85" s="185">
        <v>0</v>
      </c>
      <c r="I85" s="184"/>
      <c r="J85" s="184">
        <v>0</v>
      </c>
      <c r="K85" s="185">
        <v>10.99</v>
      </c>
    </row>
    <row r="86" spans="1:11" ht="12" customHeight="1">
      <c r="B86" s="179" t="s">
        <v>194</v>
      </c>
      <c r="C86" s="170"/>
      <c r="D86" s="179"/>
      <c r="E86" s="179"/>
      <c r="F86" s="179"/>
      <c r="G86" s="184">
        <v>0</v>
      </c>
      <c r="H86" s="185">
        <v>0</v>
      </c>
      <c r="I86" s="184"/>
      <c r="J86" s="184">
        <v>0</v>
      </c>
      <c r="K86" s="185">
        <v>-3.4</v>
      </c>
    </row>
    <row r="87" spans="1:11" ht="12" customHeight="1">
      <c r="B87" s="179" t="s">
        <v>195</v>
      </c>
      <c r="C87" s="170"/>
      <c r="D87" s="179"/>
      <c r="E87" s="179"/>
      <c r="F87" s="179"/>
      <c r="G87" s="184">
        <v>0</v>
      </c>
      <c r="H87" s="185">
        <v>-2.00036572</v>
      </c>
      <c r="I87" s="184"/>
      <c r="J87" s="184">
        <v>0</v>
      </c>
      <c r="K87" s="185">
        <v>-2.00036572</v>
      </c>
    </row>
    <row r="88" spans="1:11" ht="12" customHeight="1">
      <c r="B88" s="179" t="s">
        <v>196</v>
      </c>
      <c r="C88" s="170"/>
      <c r="D88" s="179"/>
      <c r="E88" s="179"/>
      <c r="F88" s="179"/>
      <c r="G88" s="184">
        <v>0</v>
      </c>
      <c r="H88" s="185">
        <v>6.3629659399999996</v>
      </c>
      <c r="I88" s="184"/>
      <c r="J88" s="184">
        <v>5.3802659999999954E-2</v>
      </c>
      <c r="K88" s="185">
        <v>0.11607231999999995</v>
      </c>
    </row>
    <row r="89" spans="1:11" s="170" customFormat="1" ht="12" customHeight="1">
      <c r="B89" s="176" t="s">
        <v>182</v>
      </c>
      <c r="C89" s="177"/>
      <c r="D89" s="177"/>
      <c r="E89" s="178"/>
      <c r="F89" s="179"/>
      <c r="G89" s="180">
        <f>SUM(G85:G88)</f>
        <v>0</v>
      </c>
      <c r="H89" s="180">
        <f>SUM(H85:H88)</f>
        <v>4.3626002199999991</v>
      </c>
      <c r="I89" s="181"/>
      <c r="J89" s="180">
        <f>SUM(J85:J88)</f>
        <v>5.3802659999999954E-2</v>
      </c>
      <c r="K89" s="180">
        <f>SUM(K85:K88)</f>
        <v>5.7057066000000001</v>
      </c>
    </row>
    <row r="90" spans="1:11" ht="12" customHeight="1"/>
    <row r="91" spans="1:11" ht="12" customHeight="1"/>
    <row r="92" spans="1:11" ht="12" customHeight="1"/>
    <row r="93" spans="1:11" ht="12" customHeight="1"/>
    <row r="94" spans="1:11" ht="12" customHeight="1">
      <c r="A94" s="3" t="s">
        <v>197</v>
      </c>
    </row>
    <row r="95" spans="1:11" ht="12" customHeight="1"/>
    <row r="96" spans="1:11" ht="12" customHeight="1"/>
    <row r="97" spans="1:11" ht="12" customHeight="1"/>
    <row r="98" spans="1:11" ht="12" customHeight="1"/>
    <row r="99" spans="1:11" ht="12" customHeight="1">
      <c r="A99" s="3" t="s">
        <v>198</v>
      </c>
    </row>
    <row r="100" spans="1:11" ht="12" customHeight="1">
      <c r="A100" s="3"/>
    </row>
    <row r="101" spans="1:11" ht="12" customHeight="1" thickBot="1">
      <c r="B101" s="89" t="s">
        <v>199</v>
      </c>
      <c r="C101" s="89"/>
      <c r="D101" s="89"/>
      <c r="E101" s="89"/>
      <c r="F101" s="89"/>
      <c r="G101" s="90"/>
      <c r="H101" s="89"/>
      <c r="I101" s="89"/>
      <c r="J101" s="89"/>
      <c r="K101" s="89"/>
    </row>
    <row r="102" spans="1:11" ht="12" customHeight="1">
      <c r="B102" s="91"/>
      <c r="C102" s="91"/>
      <c r="D102" s="91"/>
      <c r="E102" s="91"/>
      <c r="F102" s="91"/>
      <c r="G102" s="250" t="s">
        <v>1</v>
      </c>
      <c r="H102" s="250"/>
      <c r="I102" s="250"/>
      <c r="J102" s="241" t="s">
        <v>2</v>
      </c>
      <c r="K102" s="241"/>
    </row>
    <row r="103" spans="1:11" ht="12" customHeight="1">
      <c r="B103" s="91"/>
      <c r="C103" s="91"/>
      <c r="D103" s="91"/>
      <c r="E103" s="91"/>
      <c r="F103" s="91"/>
      <c r="G103" s="251" t="s">
        <v>3</v>
      </c>
      <c r="H103" s="251"/>
      <c r="I103" s="251"/>
      <c r="J103" s="245" t="s">
        <v>3</v>
      </c>
      <c r="K103" s="245"/>
    </row>
    <row r="104" spans="1:11" ht="12" customHeight="1">
      <c r="B104" s="68" t="s">
        <v>4</v>
      </c>
      <c r="C104" s="92"/>
      <c r="D104" s="92"/>
      <c r="E104" s="92"/>
      <c r="F104" s="49"/>
      <c r="G104" s="53">
        <v>2023</v>
      </c>
      <c r="H104" s="55">
        <v>2022</v>
      </c>
      <c r="J104" s="53">
        <v>2023</v>
      </c>
      <c r="K104" s="55">
        <v>2022</v>
      </c>
    </row>
    <row r="105" spans="1:11" ht="12" customHeight="1">
      <c r="B105" s="49" t="s">
        <v>200</v>
      </c>
      <c r="D105" s="49"/>
      <c r="E105" s="49"/>
      <c r="F105" s="49"/>
      <c r="G105" s="78">
        <v>-25.7</v>
      </c>
      <c r="H105" s="78">
        <v>-28.9</v>
      </c>
      <c r="I105" s="78"/>
      <c r="J105" s="78">
        <v>-105.4</v>
      </c>
      <c r="K105" s="78">
        <v>-109.4</v>
      </c>
    </row>
    <row r="106" spans="1:11" ht="12" customHeight="1">
      <c r="B106" s="49" t="s">
        <v>201</v>
      </c>
      <c r="D106" s="49"/>
      <c r="E106" s="49"/>
      <c r="F106" s="49"/>
      <c r="G106" s="78">
        <v>-1.9</v>
      </c>
      <c r="H106" s="78">
        <v>-1.4</v>
      </c>
      <c r="I106" s="78"/>
      <c r="J106" s="78">
        <v>-7.3</v>
      </c>
      <c r="K106" s="78">
        <v>-6.4</v>
      </c>
    </row>
    <row r="107" spans="1:11" ht="12" customHeight="1">
      <c r="B107" s="49" t="s">
        <v>202</v>
      </c>
      <c r="D107" s="49"/>
      <c r="E107" s="49"/>
      <c r="F107" s="49"/>
      <c r="G107" s="78">
        <v>0.70000000000000062</v>
      </c>
      <c r="H107" s="78">
        <v>1.4</v>
      </c>
      <c r="I107" s="78"/>
      <c r="J107" s="78">
        <v>2.6000000000000112</v>
      </c>
      <c r="K107" s="78">
        <v>5.5000000000000089</v>
      </c>
    </row>
    <row r="108" spans="1:11" ht="12" customHeight="1">
      <c r="B108" s="52" t="s">
        <v>182</v>
      </c>
      <c r="C108" s="6"/>
      <c r="D108" s="6"/>
      <c r="E108" s="95"/>
      <c r="F108" s="49"/>
      <c r="G108" s="79">
        <f>SUM(G105:G107)</f>
        <v>-26.9</v>
      </c>
      <c r="H108" s="79">
        <f>SUM(H105:H107)</f>
        <v>-28.9</v>
      </c>
      <c r="I108" s="76"/>
      <c r="J108" s="79">
        <f>SUM(J105:J107)</f>
        <v>-110.1</v>
      </c>
      <c r="K108" s="79">
        <f>SUM(K105:K107)</f>
        <v>-110.3</v>
      </c>
    </row>
    <row r="109" spans="1:11" ht="12" customHeight="1"/>
    <row r="110" spans="1:11" s="170" customFormat="1" ht="12" customHeight="1"/>
    <row r="111" spans="1:11" s="170" customFormat="1" ht="12" customHeight="1"/>
    <row r="112" spans="1:11" s="170" customFormat="1" ht="12" customHeight="1"/>
    <row r="113" spans="1:11" ht="12" customHeight="1">
      <c r="A113" s="3" t="s">
        <v>203</v>
      </c>
    </row>
    <row r="114" spans="1:11" ht="12" customHeight="1">
      <c r="A114" s="3"/>
    </row>
    <row r="115" spans="1:11" ht="12" customHeight="1" thickBot="1">
      <c r="B115" s="89" t="s">
        <v>204</v>
      </c>
      <c r="C115" s="89"/>
      <c r="D115" s="89"/>
      <c r="E115" s="89"/>
      <c r="F115" s="89"/>
      <c r="G115" s="90"/>
      <c r="H115" s="89"/>
      <c r="I115" s="89"/>
      <c r="J115" s="89"/>
      <c r="K115" s="89"/>
    </row>
    <row r="116" spans="1:11" ht="12" customHeight="1">
      <c r="B116" s="91"/>
      <c r="C116" s="91"/>
      <c r="D116" s="91"/>
      <c r="E116" s="91"/>
      <c r="F116" s="91"/>
      <c r="G116" s="250" t="s">
        <v>1</v>
      </c>
      <c r="H116" s="250"/>
      <c r="I116" s="250"/>
      <c r="J116" s="241" t="s">
        <v>2</v>
      </c>
      <c r="K116" s="241"/>
    </row>
    <row r="117" spans="1:11" ht="12" customHeight="1">
      <c r="B117" s="91"/>
      <c r="C117" s="91"/>
      <c r="D117" s="91"/>
      <c r="E117" s="91"/>
      <c r="F117" s="91"/>
      <c r="G117" s="251" t="s">
        <v>3</v>
      </c>
      <c r="H117" s="251"/>
      <c r="I117" s="251"/>
      <c r="J117" s="245" t="s">
        <v>3</v>
      </c>
      <c r="K117" s="245"/>
    </row>
    <row r="118" spans="1:11" ht="12" customHeight="1">
      <c r="B118" s="68" t="s">
        <v>4</v>
      </c>
      <c r="C118" s="92"/>
      <c r="D118" s="92"/>
      <c r="E118" s="92"/>
      <c r="F118" s="49"/>
      <c r="G118" s="53">
        <v>2023</v>
      </c>
      <c r="H118" s="55">
        <v>2022</v>
      </c>
      <c r="J118" s="53">
        <v>2023</v>
      </c>
      <c r="K118" s="55">
        <v>2022</v>
      </c>
    </row>
    <row r="119" spans="1:11" ht="12" customHeight="1">
      <c r="B119" s="49" t="s">
        <v>205</v>
      </c>
      <c r="C119" s="49"/>
      <c r="D119" s="49"/>
      <c r="E119" s="49"/>
      <c r="F119" s="49"/>
      <c r="G119" s="78">
        <v>4.5999999999999996</v>
      </c>
      <c r="H119" s="78">
        <v>2.8</v>
      </c>
      <c r="J119" s="78">
        <v>20.100000000000001</v>
      </c>
      <c r="K119" s="78">
        <v>7</v>
      </c>
    </row>
    <row r="120" spans="1:11" ht="12" customHeight="1">
      <c r="B120" s="60" t="s">
        <v>206</v>
      </c>
      <c r="D120" s="49"/>
      <c r="E120" s="49"/>
      <c r="F120" s="49"/>
      <c r="G120" s="78">
        <v>-3.2</v>
      </c>
      <c r="H120" s="78">
        <v>1.8</v>
      </c>
      <c r="I120" s="78"/>
      <c r="J120" s="78">
        <v>-0.9</v>
      </c>
      <c r="K120" s="78">
        <v>4.3</v>
      </c>
    </row>
    <row r="121" spans="1:11" ht="12" customHeight="1">
      <c r="B121" s="60" t="s">
        <v>207</v>
      </c>
      <c r="D121" s="49"/>
      <c r="E121" s="49"/>
      <c r="F121" s="49"/>
      <c r="G121" s="78">
        <v>0</v>
      </c>
      <c r="H121" s="78">
        <v>0</v>
      </c>
      <c r="I121" s="78"/>
      <c r="J121" s="78">
        <v>-11.2</v>
      </c>
      <c r="K121" s="78">
        <v>0</v>
      </c>
    </row>
    <row r="122" spans="1:11" ht="12" customHeight="1">
      <c r="B122" s="60" t="s">
        <v>208</v>
      </c>
      <c r="D122" s="49"/>
      <c r="E122" s="49"/>
      <c r="F122" s="49"/>
      <c r="G122" s="78">
        <v>0</v>
      </c>
      <c r="H122" s="78">
        <v>-0.5</v>
      </c>
      <c r="I122" s="78"/>
      <c r="J122" s="78">
        <v>0</v>
      </c>
      <c r="K122" s="78">
        <v>-7.6</v>
      </c>
    </row>
    <row r="123" spans="1:11" ht="12" customHeight="1">
      <c r="B123" s="49" t="s">
        <v>209</v>
      </c>
      <c r="D123" s="49"/>
      <c r="E123" s="49"/>
      <c r="F123" s="49"/>
      <c r="G123" s="78">
        <v>-0.49999999999999911</v>
      </c>
      <c r="H123" s="78">
        <v>0.10000000000000053</v>
      </c>
      <c r="I123" s="78"/>
      <c r="J123" s="78">
        <v>-2.5000000000000018</v>
      </c>
      <c r="K123" s="78">
        <v>-1.0999999999999996</v>
      </c>
    </row>
    <row r="124" spans="1:11" ht="12" customHeight="1">
      <c r="B124" s="52" t="s">
        <v>182</v>
      </c>
      <c r="C124" s="6"/>
      <c r="D124" s="6"/>
      <c r="E124" s="95"/>
      <c r="F124" s="49"/>
      <c r="G124" s="79">
        <f>SUM(G119:G123)</f>
        <v>0.90000000000000036</v>
      </c>
      <c r="H124" s="79">
        <f>SUM(H119:H123)</f>
        <v>4.2</v>
      </c>
      <c r="I124" s="76"/>
      <c r="J124" s="79">
        <f>SUM(J119:J123)</f>
        <v>5.5000000000000018</v>
      </c>
      <c r="K124" s="79">
        <f>SUM(K119:K123)</f>
        <v>2.6000000000000014</v>
      </c>
    </row>
    <row r="125" spans="1:11" ht="12" customHeight="1"/>
    <row r="126" spans="1:11" ht="12" customHeight="1"/>
    <row r="127" spans="1:11" ht="12" customHeight="1"/>
    <row r="128" spans="1:11" ht="12" customHeight="1"/>
    <row r="129" spans="1:11" ht="12" customHeight="1">
      <c r="A129" s="3" t="s">
        <v>210</v>
      </c>
    </row>
    <row r="130" spans="1:11" ht="12" customHeight="1">
      <c r="A130" s="3"/>
    </row>
    <row r="131" spans="1:11" ht="12" customHeight="1" thickBot="1">
      <c r="B131" s="89" t="s">
        <v>211</v>
      </c>
      <c r="C131" s="89"/>
      <c r="D131" s="89"/>
      <c r="E131" s="89"/>
      <c r="F131" s="89"/>
      <c r="G131" s="90"/>
      <c r="H131" s="89"/>
      <c r="I131" s="89"/>
      <c r="J131" s="89"/>
      <c r="K131" s="89"/>
    </row>
    <row r="132" spans="1:11" ht="12" customHeight="1">
      <c r="B132" s="91"/>
      <c r="C132" s="91"/>
      <c r="D132" s="91"/>
      <c r="E132" s="91"/>
      <c r="F132" s="91"/>
      <c r="G132" s="250" t="s">
        <v>1</v>
      </c>
      <c r="H132" s="250"/>
      <c r="I132" s="250"/>
      <c r="J132" s="241" t="s">
        <v>2</v>
      </c>
      <c r="K132" s="241"/>
    </row>
    <row r="133" spans="1:11" ht="12" customHeight="1">
      <c r="B133" s="91"/>
      <c r="C133" s="91"/>
      <c r="D133" s="91"/>
      <c r="E133" s="91"/>
      <c r="F133" s="91"/>
      <c r="G133" s="251" t="s">
        <v>3</v>
      </c>
      <c r="H133" s="251"/>
      <c r="I133" s="251"/>
      <c r="J133" s="245" t="s">
        <v>3</v>
      </c>
      <c r="K133" s="245"/>
    </row>
    <row r="134" spans="1:11" ht="12" customHeight="1">
      <c r="B134" s="68" t="s">
        <v>4</v>
      </c>
      <c r="C134" s="92"/>
      <c r="D134" s="92"/>
      <c r="E134" s="92"/>
      <c r="F134" s="49"/>
      <c r="G134" s="53">
        <v>2023</v>
      </c>
      <c r="H134" s="55">
        <v>2022</v>
      </c>
      <c r="J134" s="53">
        <v>2023</v>
      </c>
      <c r="K134" s="55">
        <v>2022</v>
      </c>
    </row>
    <row r="135" spans="1:11" ht="12" customHeight="1">
      <c r="B135" s="49" t="s">
        <v>212</v>
      </c>
      <c r="C135" s="49"/>
      <c r="D135" s="49"/>
      <c r="E135" s="49"/>
      <c r="F135" s="49"/>
      <c r="G135" s="78">
        <v>-12.200000000000001</v>
      </c>
      <c r="H135" s="78">
        <v>-7</v>
      </c>
      <c r="J135" s="78">
        <v>-23.599999999999998</v>
      </c>
      <c r="K135" s="78">
        <v>-26.1</v>
      </c>
    </row>
    <row r="136" spans="1:11" ht="12" customHeight="1">
      <c r="B136" s="60" t="s">
        <v>213</v>
      </c>
      <c r="D136" s="49"/>
      <c r="E136" s="49"/>
      <c r="F136" s="49"/>
      <c r="G136" s="78">
        <v>14.6</v>
      </c>
      <c r="H136" s="78">
        <v>0</v>
      </c>
      <c r="I136" s="78"/>
      <c r="J136" s="78">
        <v>14.6</v>
      </c>
      <c r="K136" s="78">
        <v>0</v>
      </c>
    </row>
    <row r="137" spans="1:11" ht="12" customHeight="1">
      <c r="B137" s="52" t="s">
        <v>182</v>
      </c>
      <c r="C137" s="6"/>
      <c r="D137" s="6"/>
      <c r="E137" s="95"/>
      <c r="F137" s="49"/>
      <c r="G137" s="79">
        <f>SUM(G135:G136)</f>
        <v>2.3999999999999986</v>
      </c>
      <c r="H137" s="79">
        <v>-7</v>
      </c>
      <c r="I137" s="76"/>
      <c r="J137" s="79">
        <f>SUM(J135:J136)</f>
        <v>-8.9999999999999982</v>
      </c>
      <c r="K137" s="79">
        <v>-26.1</v>
      </c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>
      <c r="A142" s="3" t="s">
        <v>214</v>
      </c>
    </row>
    <row r="143" spans="1:11" ht="12" customHeight="1"/>
    <row r="144" spans="1:11" ht="12" customHeight="1" thickBot="1">
      <c r="B144" s="89" t="s">
        <v>215</v>
      </c>
      <c r="C144" s="89"/>
      <c r="D144" s="89"/>
      <c r="E144" s="89"/>
      <c r="F144" s="89"/>
      <c r="G144" s="90"/>
      <c r="H144" s="89"/>
      <c r="I144" s="89"/>
      <c r="J144" s="89"/>
      <c r="K144" s="89"/>
    </row>
    <row r="145" spans="1:13" ht="12" customHeight="1">
      <c r="B145" s="91"/>
      <c r="C145" s="91"/>
      <c r="D145" s="91"/>
      <c r="E145" s="91"/>
      <c r="F145" s="91"/>
      <c r="G145" s="250" t="s">
        <v>1</v>
      </c>
      <c r="H145" s="250"/>
      <c r="I145" s="250"/>
      <c r="J145" s="241" t="s">
        <v>2</v>
      </c>
      <c r="K145" s="241"/>
    </row>
    <row r="146" spans="1:13" ht="12" customHeight="1">
      <c r="B146" s="91"/>
      <c r="C146" s="91"/>
      <c r="D146" s="91"/>
      <c r="E146" s="91"/>
      <c r="F146" s="91"/>
      <c r="G146" s="251" t="s">
        <v>3</v>
      </c>
      <c r="H146" s="251"/>
      <c r="I146" s="251"/>
      <c r="J146" s="245" t="s">
        <v>3</v>
      </c>
      <c r="K146" s="245"/>
      <c r="L146" s="202"/>
      <c r="M146" s="170"/>
    </row>
    <row r="147" spans="1:13" ht="12" customHeight="1">
      <c r="B147" s="68" t="s">
        <v>4</v>
      </c>
      <c r="C147" s="92"/>
      <c r="D147" s="92"/>
      <c r="E147" s="92"/>
      <c r="F147" s="49"/>
      <c r="G147" s="53">
        <v>2023</v>
      </c>
      <c r="H147" s="55">
        <v>2022</v>
      </c>
      <c r="J147" s="53">
        <v>2023</v>
      </c>
      <c r="K147" s="55">
        <v>2022</v>
      </c>
    </row>
    <row r="148" spans="1:13" s="170" customFormat="1" ht="12" customHeight="1">
      <c r="B148" s="179" t="s">
        <v>216</v>
      </c>
      <c r="C148" s="179"/>
      <c r="D148" s="179"/>
      <c r="E148" s="179"/>
      <c r="F148" s="179"/>
      <c r="G148" s="184">
        <v>18</v>
      </c>
      <c r="H148" s="184">
        <v>6.3</v>
      </c>
      <c r="J148" s="184">
        <v>50.6</v>
      </c>
      <c r="K148" s="184">
        <v>33.299999999999997</v>
      </c>
    </row>
    <row r="149" spans="1:13" s="170" customFormat="1" ht="12" customHeight="1">
      <c r="B149" s="203" t="s">
        <v>217</v>
      </c>
      <c r="C149" s="179"/>
      <c r="D149" s="179"/>
      <c r="E149" s="179"/>
      <c r="F149" s="179"/>
      <c r="G149" s="184">
        <v>9.3000000000000007</v>
      </c>
      <c r="H149" s="184">
        <v>3.5</v>
      </c>
      <c r="J149" s="184">
        <v>37.4</v>
      </c>
      <c r="K149" s="184">
        <v>11</v>
      </c>
    </row>
    <row r="150" spans="1:13" s="170" customFormat="1" ht="12" customHeight="1">
      <c r="B150" s="203" t="s">
        <v>218</v>
      </c>
      <c r="C150" s="179"/>
      <c r="D150" s="179"/>
      <c r="E150" s="179"/>
      <c r="F150" s="179"/>
      <c r="G150" s="184">
        <v>0.1</v>
      </c>
      <c r="H150" s="184">
        <v>0.9</v>
      </c>
      <c r="J150" s="184">
        <v>2.7</v>
      </c>
      <c r="K150" s="184">
        <v>5.5</v>
      </c>
    </row>
    <row r="151" spans="1:13" s="170" customFormat="1" ht="12" customHeight="1">
      <c r="B151" s="204" t="s">
        <v>196</v>
      </c>
      <c r="C151" s="194"/>
      <c r="D151" s="194"/>
      <c r="E151" s="194"/>
      <c r="F151" s="179"/>
      <c r="G151" s="205">
        <v>0.8</v>
      </c>
      <c r="H151" s="205">
        <v>0</v>
      </c>
      <c r="J151" s="205">
        <v>2.8000000000000003</v>
      </c>
      <c r="K151" s="205">
        <v>0.4</v>
      </c>
    </row>
    <row r="152" spans="1:13" s="170" customFormat="1" ht="12" customHeight="1">
      <c r="B152" s="206" t="s">
        <v>219</v>
      </c>
      <c r="C152" s="179"/>
      <c r="D152" s="179"/>
      <c r="E152" s="179"/>
      <c r="F152" s="179"/>
      <c r="G152" s="181">
        <f>SUM(G148:G151)</f>
        <v>28.200000000000003</v>
      </c>
      <c r="H152" s="181">
        <f>SUM(H148:H151)</f>
        <v>10.700000000000001</v>
      </c>
      <c r="I152" s="207"/>
      <c r="J152" s="181">
        <f>SUM(J148:J151)</f>
        <v>93.5</v>
      </c>
      <c r="K152" s="181">
        <f>SUM(K148:K151)</f>
        <v>50.199999999999996</v>
      </c>
    </row>
    <row r="153" spans="1:13" s="170" customFormat="1" ht="12" customHeight="1">
      <c r="B153" s="179" t="s">
        <v>220</v>
      </c>
      <c r="D153" s="179"/>
      <c r="E153" s="179"/>
      <c r="F153" s="179"/>
      <c r="G153" s="184">
        <v>-3.7</v>
      </c>
      <c r="H153" s="184">
        <v>-2.1</v>
      </c>
      <c r="I153" s="184"/>
      <c r="J153" s="184">
        <v>-4.3</v>
      </c>
      <c r="K153" s="184">
        <v>-1.6</v>
      </c>
    </row>
    <row r="154" spans="1:13" s="170" customFormat="1" ht="12" customHeight="1">
      <c r="B154" s="208" t="s">
        <v>110</v>
      </c>
      <c r="C154" s="177"/>
      <c r="D154" s="177"/>
      <c r="E154" s="178"/>
      <c r="F154" s="179"/>
      <c r="G154" s="180">
        <f>SUM(G152:G153)</f>
        <v>24.500000000000004</v>
      </c>
      <c r="H154" s="180">
        <f>SUM(H152:H153)</f>
        <v>8.6000000000000014</v>
      </c>
      <c r="I154" s="181"/>
      <c r="J154" s="180">
        <f>SUM(J152:J153)</f>
        <v>89.2</v>
      </c>
      <c r="K154" s="180">
        <f>SUM(K152:K153)</f>
        <v>48.599999999999994</v>
      </c>
    </row>
    <row r="155" spans="1:13" s="170" customFormat="1" ht="12" customHeight="1">
      <c r="J155" s="209"/>
    </row>
    <row r="156" spans="1:13" ht="12" customHeight="1">
      <c r="J156" s="182"/>
    </row>
    <row r="157" spans="1:13" ht="12" customHeight="1">
      <c r="J157" s="132"/>
    </row>
    <row r="158" spans="1:13" ht="12" customHeight="1">
      <c r="J158" s="132"/>
    </row>
    <row r="159" spans="1:13" ht="12" customHeight="1">
      <c r="A159" s="3" t="s">
        <v>221</v>
      </c>
      <c r="J159" s="182"/>
    </row>
    <row r="160" spans="1:13" ht="12" customHeight="1"/>
    <row r="161" spans="2:11" ht="12" customHeight="1" thickBot="1">
      <c r="B161" s="89" t="s">
        <v>222</v>
      </c>
      <c r="C161" s="89"/>
      <c r="D161" s="89"/>
      <c r="E161" s="89"/>
      <c r="F161" s="89"/>
      <c r="G161" s="90"/>
      <c r="H161" s="89"/>
      <c r="I161" s="89"/>
      <c r="J161" s="89"/>
      <c r="K161" s="89"/>
    </row>
    <row r="162" spans="2:11" ht="12" customHeight="1">
      <c r="B162" s="91"/>
      <c r="C162" s="91"/>
      <c r="D162" s="91"/>
      <c r="E162" s="91"/>
      <c r="F162" s="91"/>
      <c r="G162" s="91"/>
      <c r="H162" s="91"/>
      <c r="J162" s="245" t="s">
        <v>3</v>
      </c>
      <c r="K162" s="245"/>
    </row>
    <row r="163" spans="2:11" ht="12" customHeight="1">
      <c r="B163" s="68" t="s">
        <v>4</v>
      </c>
      <c r="C163" s="92"/>
      <c r="D163" s="92"/>
      <c r="E163" s="92"/>
      <c r="F163" s="92"/>
      <c r="G163" s="92"/>
      <c r="H163" s="92"/>
      <c r="J163" s="53">
        <v>2023</v>
      </c>
      <c r="K163" s="55">
        <v>2022</v>
      </c>
    </row>
    <row r="164" spans="2:11" ht="12" customHeight="1">
      <c r="B164" s="49" t="s">
        <v>223</v>
      </c>
      <c r="C164" s="49"/>
      <c r="D164" s="49"/>
      <c r="E164" s="49"/>
      <c r="F164" s="49"/>
      <c r="G164" s="49"/>
      <c r="H164" s="49"/>
      <c r="J164" s="78">
        <v>0</v>
      </c>
      <c r="K164" s="78">
        <v>20.8</v>
      </c>
    </row>
    <row r="165" spans="2:11" ht="12" customHeight="1">
      <c r="B165" s="49" t="s">
        <v>224</v>
      </c>
      <c r="C165" s="49"/>
      <c r="D165" s="49"/>
      <c r="E165" s="49"/>
      <c r="F165" s="49"/>
      <c r="G165" s="49"/>
      <c r="H165" s="49"/>
      <c r="J165" s="78">
        <v>12.3</v>
      </c>
      <c r="K165" s="78">
        <v>30.8</v>
      </c>
    </row>
    <row r="166" spans="2:11" ht="12" customHeight="1">
      <c r="B166" s="49" t="s">
        <v>225</v>
      </c>
      <c r="J166" s="78">
        <v>43.1</v>
      </c>
      <c r="K166" s="78">
        <v>73.900000000000006</v>
      </c>
    </row>
    <row r="167" spans="2:11" ht="12" customHeight="1">
      <c r="B167" s="49" t="s">
        <v>226</v>
      </c>
      <c r="J167" s="78">
        <v>59.6</v>
      </c>
      <c r="K167" s="78">
        <v>81.599999999999994</v>
      </c>
    </row>
    <row r="168" spans="2:11" ht="12" customHeight="1">
      <c r="B168" s="92" t="s">
        <v>227</v>
      </c>
      <c r="C168" s="83"/>
      <c r="D168" s="83"/>
      <c r="E168" s="83"/>
      <c r="F168" s="83"/>
      <c r="G168" s="83"/>
      <c r="H168" s="83"/>
      <c r="J168" s="98">
        <v>41.5</v>
      </c>
      <c r="K168" s="98">
        <v>0</v>
      </c>
    </row>
    <row r="169" spans="2:11" ht="12" customHeight="1">
      <c r="B169" s="49" t="s">
        <v>228</v>
      </c>
      <c r="J169" s="78">
        <f>SUM(J164:J168)</f>
        <v>156.5</v>
      </c>
      <c r="K169" s="78">
        <v>207.1</v>
      </c>
    </row>
    <row r="170" spans="2:11" ht="12" customHeight="1">
      <c r="B170" s="49" t="s">
        <v>229</v>
      </c>
      <c r="J170" s="78">
        <v>157.10000000000002</v>
      </c>
      <c r="K170" s="78">
        <v>93.200000000000017</v>
      </c>
    </row>
    <row r="171" spans="2:11" ht="12" customHeight="1">
      <c r="B171" s="52" t="s">
        <v>39</v>
      </c>
      <c r="C171" s="6"/>
      <c r="D171" s="6"/>
      <c r="E171" s="6"/>
      <c r="F171" s="6"/>
      <c r="G171" s="6"/>
      <c r="H171" s="6"/>
      <c r="J171" s="81">
        <f>+J169+J170</f>
        <v>313.60000000000002</v>
      </c>
      <c r="K171" s="81">
        <v>300.3</v>
      </c>
    </row>
    <row r="172" spans="2:11" ht="12" customHeight="1">
      <c r="J172" s="7"/>
    </row>
    <row r="173" spans="2:11" ht="12" customHeight="1"/>
    <row r="174" spans="2:11" ht="12" customHeight="1" thickBot="1">
      <c r="B174" s="89" t="s">
        <v>230</v>
      </c>
      <c r="C174" s="89"/>
      <c r="D174" s="89"/>
      <c r="E174" s="89"/>
      <c r="F174" s="89"/>
      <c r="G174" s="90"/>
      <c r="H174" s="89"/>
      <c r="I174" s="89"/>
      <c r="J174" s="89"/>
      <c r="K174" s="89"/>
    </row>
    <row r="175" spans="2:11" ht="12" customHeight="1">
      <c r="B175" s="49"/>
      <c r="C175" s="49"/>
      <c r="D175" s="49"/>
      <c r="E175" s="49"/>
      <c r="F175" s="49"/>
      <c r="G175" s="250" t="s">
        <v>1</v>
      </c>
      <c r="H175" s="250"/>
      <c r="I175" s="250"/>
      <c r="J175" s="241" t="s">
        <v>2</v>
      </c>
      <c r="K175" s="241"/>
    </row>
    <row r="176" spans="2:11" ht="12" customHeight="1">
      <c r="B176" s="91"/>
      <c r="C176" s="91"/>
      <c r="D176" s="91"/>
      <c r="E176" s="91"/>
      <c r="F176" s="91"/>
      <c r="G176" s="251" t="s">
        <v>3</v>
      </c>
      <c r="H176" s="251"/>
      <c r="I176" s="186"/>
      <c r="J176" s="245" t="s">
        <v>3</v>
      </c>
      <c r="K176" s="245"/>
    </row>
    <row r="177" spans="2:11" ht="12" customHeight="1">
      <c r="B177" s="68" t="s">
        <v>4</v>
      </c>
      <c r="C177" s="92"/>
      <c r="D177" s="92"/>
      <c r="E177" s="92"/>
      <c r="F177" s="49"/>
      <c r="G177" s="53">
        <v>2023</v>
      </c>
      <c r="H177" s="55">
        <v>2022</v>
      </c>
      <c r="J177" s="53">
        <v>2023</v>
      </c>
      <c r="K177" s="55">
        <v>2022</v>
      </c>
    </row>
    <row r="178" spans="2:11" ht="12" customHeight="1">
      <c r="B178" s="118"/>
      <c r="C178" s="49"/>
      <c r="D178" s="49"/>
      <c r="E178" s="49"/>
      <c r="F178" s="49"/>
      <c r="J178" s="93"/>
      <c r="K178" s="94"/>
    </row>
    <row r="179" spans="2:11" ht="12" customHeight="1">
      <c r="B179" s="4" t="s">
        <v>231</v>
      </c>
      <c r="G179" s="131">
        <v>93.699999999999974</v>
      </c>
      <c r="H179" s="131">
        <v>8.5999999999999766</v>
      </c>
      <c r="J179" s="131">
        <v>207.7</v>
      </c>
      <c r="K179" s="131">
        <v>139.29999999999987</v>
      </c>
    </row>
    <row r="180" spans="2:11" ht="12" customHeight="1">
      <c r="B180" s="4" t="s">
        <v>232</v>
      </c>
      <c r="G180" s="131">
        <v>81.7</v>
      </c>
      <c r="H180" s="131">
        <v>92</v>
      </c>
      <c r="J180" s="131">
        <v>202.9</v>
      </c>
      <c r="K180" s="131">
        <v>326.7</v>
      </c>
    </row>
    <row r="181" spans="2:11" ht="12" customHeight="1">
      <c r="B181" s="4" t="s">
        <v>233</v>
      </c>
      <c r="G181" s="131">
        <v>37.799999999999997</v>
      </c>
      <c r="H181" s="131">
        <v>25</v>
      </c>
      <c r="J181" s="131">
        <v>185.9</v>
      </c>
      <c r="K181" s="131">
        <v>106.4</v>
      </c>
    </row>
    <row r="182" spans="2:11" ht="12" customHeight="1">
      <c r="B182" s="4" t="s">
        <v>234</v>
      </c>
      <c r="G182" s="131">
        <v>0.70000000000000062</v>
      </c>
      <c r="H182" s="131">
        <v>1.4</v>
      </c>
      <c r="J182" s="131">
        <v>2.6000000000000112</v>
      </c>
      <c r="K182" s="131">
        <v>5.5000000000000089</v>
      </c>
    </row>
    <row r="183" spans="2:11" ht="12.75" customHeight="1">
      <c r="B183" s="4" t="s">
        <v>235</v>
      </c>
      <c r="G183" s="131">
        <v>7.5</v>
      </c>
      <c r="H183" s="131">
        <v>4.0999999999999996</v>
      </c>
      <c r="J183" s="131">
        <v>45.2</v>
      </c>
      <c r="K183" s="131">
        <v>25.9</v>
      </c>
    </row>
    <row r="184" spans="2:11" ht="12.75" customHeight="1">
      <c r="B184" s="4" t="s">
        <v>149</v>
      </c>
      <c r="G184" s="131">
        <v>-39.299999999999997</v>
      </c>
      <c r="H184" s="131">
        <v>-25.5</v>
      </c>
      <c r="J184" s="131">
        <v>-162.1</v>
      </c>
      <c r="K184" s="131">
        <v>-135.69999999999999</v>
      </c>
    </row>
    <row r="185" spans="2:11" ht="12.75" customHeight="1">
      <c r="B185" s="4" t="s">
        <v>180</v>
      </c>
      <c r="G185" s="131">
        <v>-22.7</v>
      </c>
      <c r="H185" s="131">
        <v>-15.6</v>
      </c>
      <c r="J185" s="131">
        <v>-58.3</v>
      </c>
      <c r="K185" s="131">
        <v>-105.9</v>
      </c>
    </row>
    <row r="186" spans="2:11" ht="12.75" customHeight="1">
      <c r="B186" s="48" t="s">
        <v>181</v>
      </c>
      <c r="C186" s="83"/>
      <c r="D186" s="83"/>
      <c r="E186" s="83"/>
      <c r="F186" s="83"/>
      <c r="G186" s="183">
        <v>0</v>
      </c>
      <c r="H186" s="183">
        <v>-11.5</v>
      </c>
      <c r="J186" s="183">
        <v>0</v>
      </c>
      <c r="K186" s="183">
        <v>-11.5</v>
      </c>
    </row>
    <row r="187" spans="2:11" ht="12.75" customHeight="1">
      <c r="B187" s="4"/>
      <c r="G187" s="213"/>
      <c r="H187" s="213"/>
      <c r="J187" s="213"/>
      <c r="K187" s="213"/>
    </row>
    <row r="188" spans="2:11" ht="12.75" customHeight="1">
      <c r="B188" s="215" t="str">
        <f>+'Key tables'!B7</f>
        <v>Segment reporting</v>
      </c>
      <c r="G188" s="213"/>
      <c r="H188" s="213"/>
      <c r="J188" s="213"/>
      <c r="K188" s="213"/>
    </row>
    <row r="189" spans="2:11" ht="12.75" customHeight="1">
      <c r="B189" s="4" t="s">
        <v>236</v>
      </c>
      <c r="G189" s="214">
        <v>55.900000000000006</v>
      </c>
      <c r="H189" s="214">
        <v>42.599999999999973</v>
      </c>
      <c r="J189" s="214">
        <v>256.8</v>
      </c>
      <c r="K189" s="214">
        <v>131.39999999999998</v>
      </c>
    </row>
    <row r="190" spans="2:11" ht="12.75" customHeight="1">
      <c r="B190" s="48" t="s">
        <v>237</v>
      </c>
      <c r="C190" s="83"/>
      <c r="D190" s="83"/>
      <c r="E190" s="83"/>
      <c r="G190" s="145">
        <v>1.4788359788359791</v>
      </c>
      <c r="H190" s="145">
        <v>1.7039999999999988</v>
      </c>
      <c r="J190" s="145">
        <v>1.3813878429263045</v>
      </c>
      <c r="K190" s="145">
        <v>1.2349624060150373</v>
      </c>
    </row>
    <row r="191" spans="2:11" ht="12.75" customHeight="1">
      <c r="B191" s="259" t="s">
        <v>238</v>
      </c>
      <c r="C191" s="259"/>
      <c r="D191" s="259"/>
      <c r="E191" s="259"/>
      <c r="F191" s="259"/>
      <c r="G191" s="259"/>
      <c r="H191" s="259"/>
      <c r="I191" s="259"/>
      <c r="J191" s="259"/>
      <c r="K191" s="259"/>
    </row>
    <row r="192" spans="2:11" ht="12.75" customHeight="1">
      <c r="B192" s="259" t="s">
        <v>239</v>
      </c>
      <c r="C192" s="259"/>
      <c r="D192" s="259"/>
      <c r="E192" s="259"/>
      <c r="F192" s="259"/>
      <c r="G192" s="259"/>
      <c r="H192" s="259"/>
      <c r="I192" s="259"/>
      <c r="J192" s="259"/>
      <c r="K192" s="259"/>
    </row>
    <row r="193" spans="1:11" ht="12.75" customHeight="1">
      <c r="G193" s="78"/>
      <c r="H193" s="94"/>
      <c r="J193" s="78"/>
      <c r="K193" s="78"/>
    </row>
    <row r="194" spans="1:11" ht="12.75" customHeight="1">
      <c r="G194" s="78"/>
      <c r="H194" s="94"/>
      <c r="J194" s="78"/>
      <c r="K194" s="78"/>
    </row>
    <row r="195" spans="1:11" ht="12" customHeight="1">
      <c r="G195" s="78"/>
      <c r="H195" s="94"/>
      <c r="J195" s="124"/>
      <c r="K195" s="124"/>
    </row>
    <row r="196" spans="1:11" ht="12" customHeight="1">
      <c r="A196" s="147" t="s">
        <v>240</v>
      </c>
      <c r="B196" s="58"/>
      <c r="G196" s="78"/>
      <c r="H196" s="94"/>
      <c r="J196" s="140"/>
      <c r="K196" s="140"/>
    </row>
    <row r="197" spans="1:11" ht="12" customHeight="1">
      <c r="G197" s="78"/>
      <c r="H197" s="94"/>
      <c r="J197" s="78"/>
      <c r="K197" s="78"/>
    </row>
    <row r="198" spans="1:11" ht="12" customHeight="1" thickBot="1">
      <c r="B198" s="89" t="s">
        <v>241</v>
      </c>
      <c r="C198" s="89"/>
      <c r="D198" s="89"/>
      <c r="E198" s="89"/>
      <c r="F198" s="89"/>
      <c r="G198" s="90"/>
      <c r="H198" s="89"/>
      <c r="I198" s="89"/>
      <c r="J198" s="89"/>
      <c r="K198" s="89"/>
    </row>
    <row r="199" spans="1:11" ht="12" customHeight="1">
      <c r="B199" s="91"/>
      <c r="C199" s="91"/>
      <c r="D199" s="91"/>
      <c r="E199" s="91"/>
      <c r="F199" s="91"/>
      <c r="I199" s="169"/>
      <c r="J199" s="260" t="s">
        <v>3</v>
      </c>
      <c r="K199" s="260"/>
    </row>
    <row r="200" spans="1:11" ht="12" customHeight="1">
      <c r="B200" s="68" t="s">
        <v>4</v>
      </c>
      <c r="C200" s="92"/>
      <c r="D200" s="92"/>
      <c r="E200" s="92"/>
      <c r="F200" s="92"/>
      <c r="G200" s="83"/>
      <c r="H200" s="83"/>
      <c r="J200" s="53">
        <v>2023</v>
      </c>
      <c r="K200" s="55">
        <v>2022</v>
      </c>
    </row>
    <row r="201" spans="1:11" ht="15" customHeight="1">
      <c r="B201" s="113" t="s">
        <v>242</v>
      </c>
      <c r="J201" s="78"/>
      <c r="K201" s="78"/>
    </row>
    <row r="202" spans="1:11" ht="12" customHeight="1">
      <c r="B202" s="49" t="s">
        <v>243</v>
      </c>
      <c r="J202" s="78">
        <v>69.8</v>
      </c>
      <c r="K202" s="78">
        <v>737.9</v>
      </c>
    </row>
    <row r="203" spans="1:11" ht="12" customHeight="1">
      <c r="B203" s="49" t="s">
        <v>244</v>
      </c>
      <c r="J203" s="78">
        <v>50</v>
      </c>
      <c r="K203" s="78">
        <v>50</v>
      </c>
    </row>
    <row r="204" spans="1:11" ht="12" customHeight="1">
      <c r="B204" s="49" t="s">
        <v>245</v>
      </c>
      <c r="J204" s="78">
        <v>75</v>
      </c>
      <c r="K204" s="78">
        <v>0</v>
      </c>
    </row>
    <row r="205" spans="1:11" ht="12.75" customHeight="1">
      <c r="B205" s="49" t="s">
        <v>246</v>
      </c>
      <c r="J205" s="78">
        <v>36.5</v>
      </c>
      <c r="K205" s="78">
        <v>100.3</v>
      </c>
    </row>
    <row r="206" spans="1:11" ht="12.75" customHeight="1">
      <c r="B206" s="49" t="s">
        <v>247</v>
      </c>
      <c r="J206" s="78">
        <v>96.8</v>
      </c>
      <c r="K206" s="78">
        <v>163.1</v>
      </c>
    </row>
    <row r="207" spans="1:11" ht="12.75" customHeight="1">
      <c r="B207" s="49" t="s">
        <v>248</v>
      </c>
      <c r="J207" s="78">
        <v>450</v>
      </c>
      <c r="K207" s="78">
        <v>0</v>
      </c>
    </row>
    <row r="208" spans="1:11" ht="12" customHeight="1">
      <c r="B208" s="52" t="s">
        <v>249</v>
      </c>
      <c r="C208" s="6"/>
      <c r="D208" s="6"/>
      <c r="E208" s="6"/>
      <c r="F208" s="6"/>
      <c r="G208" s="6"/>
      <c r="H208" s="6"/>
      <c r="J208" s="79">
        <f>SUM(J202:J207)</f>
        <v>778.1</v>
      </c>
      <c r="K208" s="79">
        <v>1051.3</v>
      </c>
    </row>
    <row r="209" spans="2:11" ht="12" customHeight="1">
      <c r="B209" s="49" t="s">
        <v>250</v>
      </c>
      <c r="J209" s="78">
        <v>-131.1</v>
      </c>
      <c r="K209" s="127">
        <v>-367.1</v>
      </c>
    </row>
    <row r="210" spans="2:11" ht="12" customHeight="1">
      <c r="B210" s="49" t="s">
        <v>251</v>
      </c>
      <c r="J210" s="78">
        <v>-23.4</v>
      </c>
      <c r="K210" s="127">
        <v>-20</v>
      </c>
    </row>
    <row r="211" spans="2:11" ht="12" customHeight="1">
      <c r="B211" s="49" t="s">
        <v>252</v>
      </c>
      <c r="J211" s="78">
        <v>-0.2</v>
      </c>
      <c r="K211" s="127">
        <v>-4.5999999999999996</v>
      </c>
    </row>
    <row r="212" spans="2:11" ht="12" customHeight="1">
      <c r="B212" s="52" t="s">
        <v>253</v>
      </c>
      <c r="C212" s="6"/>
      <c r="D212" s="6"/>
      <c r="E212" s="6"/>
      <c r="F212" s="6"/>
      <c r="G212" s="6"/>
      <c r="H212" s="6"/>
      <c r="J212" s="79">
        <f>ROUND(SUM(J208:J211),1)</f>
        <v>623.4</v>
      </c>
      <c r="K212" s="79">
        <v>659.7</v>
      </c>
    </row>
    <row r="213" spans="2:11" ht="12" customHeight="1">
      <c r="B213" s="211" t="s">
        <v>254</v>
      </c>
      <c r="C213" s="167"/>
      <c r="D213" s="167"/>
      <c r="E213" s="167"/>
      <c r="F213" s="167"/>
      <c r="I213" s="167"/>
      <c r="J213" s="78"/>
      <c r="K213" s="94"/>
    </row>
    <row r="214" spans="2:11" ht="12" customHeight="1">
      <c r="B214" s="58"/>
      <c r="J214" s="78"/>
      <c r="K214" s="94"/>
    </row>
    <row r="215" spans="2:11" ht="12" customHeight="1">
      <c r="B215" s="49"/>
      <c r="J215" s="78"/>
      <c r="K215" s="94"/>
    </row>
    <row r="216" spans="2:11" ht="12" customHeight="1" thickBot="1">
      <c r="B216" s="112" t="s">
        <v>255</v>
      </c>
      <c r="C216" s="89"/>
      <c r="D216" s="89"/>
      <c r="E216" s="89"/>
      <c r="F216" s="89"/>
      <c r="G216" s="9"/>
      <c r="H216" s="9"/>
      <c r="I216" s="89"/>
      <c r="J216" s="90"/>
      <c r="K216" s="89"/>
    </row>
    <row r="217" spans="2:11" ht="12" customHeight="1">
      <c r="B217" s="91"/>
      <c r="C217" s="91"/>
      <c r="D217" s="91"/>
      <c r="E217" s="91"/>
      <c r="F217" s="91"/>
      <c r="I217" s="169"/>
      <c r="J217" s="260" t="s">
        <v>3</v>
      </c>
      <c r="K217" s="260"/>
    </row>
    <row r="218" spans="2:11" ht="12" customHeight="1">
      <c r="B218" s="68" t="s">
        <v>4</v>
      </c>
      <c r="C218" s="92"/>
      <c r="D218" s="92"/>
      <c r="E218" s="92"/>
      <c r="F218" s="92"/>
      <c r="G218" s="83"/>
      <c r="H218" s="83"/>
      <c r="J218" s="53">
        <v>2023</v>
      </c>
      <c r="K218" s="55">
        <v>2022</v>
      </c>
    </row>
    <row r="219" spans="2:11" ht="12" customHeight="1">
      <c r="B219" s="113" t="s">
        <v>242</v>
      </c>
      <c r="J219" s="78"/>
      <c r="K219" s="78"/>
    </row>
    <row r="220" spans="2:11" ht="12" customHeight="1">
      <c r="B220" s="49" t="s">
        <v>256</v>
      </c>
      <c r="J220" s="78">
        <v>24.2</v>
      </c>
      <c r="K220" s="78">
        <v>22</v>
      </c>
    </row>
    <row r="221" spans="2:11" ht="12" customHeight="1">
      <c r="B221" s="52" t="s">
        <v>182</v>
      </c>
      <c r="C221" s="8"/>
      <c r="D221" s="8"/>
      <c r="E221" s="8"/>
      <c r="F221" s="8"/>
      <c r="G221" s="6"/>
      <c r="H221" s="6"/>
      <c r="J221" s="79">
        <f>SUM(J220:J220)</f>
        <v>24.2</v>
      </c>
      <c r="K221" s="79">
        <f>SUM(K220:K220)</f>
        <v>22</v>
      </c>
    </row>
    <row r="222" spans="2:11" ht="12" customHeight="1">
      <c r="B222" s="49"/>
    </row>
    <row r="223" spans="2:11" ht="12" customHeight="1" thickBot="1">
      <c r="B223" s="112" t="s">
        <v>257</v>
      </c>
      <c r="C223" s="89"/>
      <c r="D223" s="89"/>
      <c r="E223" s="89"/>
      <c r="F223" s="89"/>
      <c r="G223" s="9"/>
      <c r="H223" s="9"/>
      <c r="I223" s="49"/>
      <c r="J223" s="89"/>
      <c r="K223" s="89"/>
    </row>
    <row r="224" spans="2:11" ht="12" customHeight="1">
      <c r="B224" s="91"/>
      <c r="C224" s="91"/>
      <c r="D224" s="91"/>
      <c r="E224" s="91"/>
      <c r="F224" s="91"/>
      <c r="I224" s="148"/>
      <c r="J224" s="260" t="s">
        <v>3</v>
      </c>
      <c r="K224" s="260"/>
    </row>
    <row r="225" spans="1:11" ht="12" customHeight="1">
      <c r="B225" s="92" t="s">
        <v>4</v>
      </c>
      <c r="C225" s="92"/>
      <c r="D225" s="92"/>
      <c r="E225" s="92"/>
      <c r="F225" s="92"/>
      <c r="G225" s="83"/>
      <c r="H225" s="83"/>
      <c r="I225" s="4"/>
      <c r="J225" s="53">
        <v>2023</v>
      </c>
      <c r="K225" s="55">
        <v>2022</v>
      </c>
    </row>
    <row r="226" spans="1:11" ht="12" customHeight="1">
      <c r="B226" s="49" t="s">
        <v>258</v>
      </c>
      <c r="C226" s="49"/>
      <c r="D226" s="49"/>
      <c r="E226" s="49"/>
      <c r="F226" s="49"/>
      <c r="I226" s="4"/>
      <c r="J226" s="131">
        <v>-778.1</v>
      </c>
      <c r="K226" s="131">
        <v>-1051.3</v>
      </c>
    </row>
    <row r="227" spans="1:11" ht="12" customHeight="1">
      <c r="B227" s="49" t="s">
        <v>32</v>
      </c>
      <c r="C227" s="49"/>
      <c r="D227" s="49"/>
      <c r="E227" s="49"/>
      <c r="F227" s="49"/>
      <c r="I227" s="4"/>
      <c r="J227" s="131">
        <v>177.7</v>
      </c>
      <c r="K227" s="131">
        <v>363.8</v>
      </c>
    </row>
    <row r="228" spans="1:11" ht="12" customHeight="1">
      <c r="B228" s="49" t="s">
        <v>259</v>
      </c>
      <c r="C228" s="49"/>
      <c r="D228" s="49"/>
      <c r="E228" s="49"/>
      <c r="F228" s="49"/>
      <c r="I228" s="4"/>
      <c r="J228" s="131">
        <v>58.4</v>
      </c>
      <c r="K228" s="131">
        <v>70.8</v>
      </c>
    </row>
    <row r="229" spans="1:11" ht="12" customHeight="1">
      <c r="B229" s="52" t="s">
        <v>260</v>
      </c>
      <c r="C229" s="52"/>
      <c r="D229" s="52"/>
      <c r="E229" s="52"/>
      <c r="F229" s="52"/>
      <c r="G229" s="6"/>
      <c r="H229" s="6"/>
      <c r="I229" s="4"/>
      <c r="J229" s="130">
        <f>SUM(J226:J228)</f>
        <v>-542.00000000000011</v>
      </c>
      <c r="K229" s="130">
        <v>-616.70000000000005</v>
      </c>
    </row>
    <row r="230" spans="1:11" ht="12" customHeight="1">
      <c r="B230" s="58"/>
      <c r="C230" s="58"/>
      <c r="D230" s="58"/>
      <c r="E230" s="58"/>
      <c r="F230" s="58"/>
      <c r="I230" s="4"/>
      <c r="J230" s="131"/>
      <c r="K230" s="131"/>
    </row>
    <row r="231" spans="1:11" ht="12" customHeight="1">
      <c r="B231" s="49" t="s">
        <v>261</v>
      </c>
      <c r="C231" s="49"/>
      <c r="D231" s="49"/>
      <c r="E231" s="49"/>
      <c r="F231" s="49"/>
      <c r="I231" s="4"/>
      <c r="J231" s="131">
        <v>-35.799999999999997</v>
      </c>
      <c r="K231" s="131">
        <v>-32.9</v>
      </c>
    </row>
    <row r="232" spans="1:11" ht="12" customHeight="1">
      <c r="B232" s="49" t="s">
        <v>262</v>
      </c>
      <c r="C232" s="49"/>
      <c r="D232" s="49"/>
      <c r="E232" s="49"/>
      <c r="F232" s="49"/>
      <c r="I232" s="4"/>
      <c r="J232" s="131">
        <v>-45</v>
      </c>
      <c r="K232" s="131">
        <v>-54.3</v>
      </c>
    </row>
    <row r="233" spans="1:11" ht="12" customHeight="1">
      <c r="B233" s="52" t="s">
        <v>263</v>
      </c>
      <c r="C233" s="95"/>
      <c r="D233" s="95"/>
      <c r="E233" s="95"/>
      <c r="F233" s="95"/>
      <c r="G233" s="6"/>
      <c r="H233" s="6"/>
      <c r="I233" s="4"/>
      <c r="J233" s="129">
        <f>SUM(J229:J232)</f>
        <v>-622.80000000000007</v>
      </c>
      <c r="K233" s="129">
        <v>-703.9</v>
      </c>
    </row>
    <row r="234" spans="1:11" ht="12" customHeight="1">
      <c r="B234" s="113"/>
      <c r="C234" s="49"/>
      <c r="D234" s="49"/>
      <c r="E234" s="49"/>
      <c r="F234" s="49"/>
      <c r="G234" s="93"/>
      <c r="H234" s="94"/>
      <c r="I234" s="4"/>
      <c r="J234" s="93"/>
      <c r="K234" s="94"/>
    </row>
    <row r="235" spans="1:11" ht="12" customHeight="1">
      <c r="C235" s="49"/>
      <c r="D235" s="49"/>
      <c r="E235" s="49"/>
      <c r="F235" s="49"/>
      <c r="G235" s="93"/>
      <c r="H235" s="94"/>
      <c r="J235" s="226"/>
      <c r="K235" s="226"/>
    </row>
    <row r="236" spans="1:11" ht="12" customHeight="1">
      <c r="G236" s="78"/>
      <c r="H236" s="94"/>
      <c r="J236" s="78"/>
      <c r="K236" s="78"/>
    </row>
    <row r="237" spans="1:11" ht="12" customHeight="1">
      <c r="G237" s="78"/>
      <c r="H237" s="94"/>
      <c r="J237" s="78"/>
      <c r="K237" s="78"/>
    </row>
    <row r="238" spans="1:11" ht="12" customHeight="1">
      <c r="A238" s="147" t="s">
        <v>264</v>
      </c>
      <c r="B238" s="58"/>
      <c r="G238" s="78"/>
      <c r="H238" s="94"/>
      <c r="J238" s="78"/>
      <c r="K238" s="78"/>
    </row>
    <row r="239" spans="1:11" ht="12" customHeight="1">
      <c r="G239" s="78"/>
      <c r="H239" s="94"/>
      <c r="J239" s="78"/>
      <c r="K239" s="78"/>
    </row>
    <row r="240" spans="1:11" ht="12" customHeight="1" thickBot="1">
      <c r="B240" s="114" t="s">
        <v>265</v>
      </c>
      <c r="C240" s="9"/>
      <c r="D240" s="9"/>
      <c r="E240" s="9"/>
      <c r="F240" s="9"/>
    </row>
    <row r="241" spans="1:11" ht="12" customHeight="1">
      <c r="B241" s="91"/>
      <c r="C241" s="91"/>
      <c r="D241" s="91"/>
      <c r="E241" s="91"/>
      <c r="F241" s="91"/>
      <c r="G241" s="250" t="s">
        <v>1</v>
      </c>
      <c r="H241" s="250"/>
      <c r="I241" s="250"/>
      <c r="J241" s="241" t="s">
        <v>2</v>
      </c>
      <c r="K241" s="241"/>
    </row>
    <row r="242" spans="1:11" ht="12" customHeight="1">
      <c r="B242" s="91"/>
      <c r="C242" s="91"/>
      <c r="D242" s="91"/>
      <c r="E242" s="91"/>
      <c r="F242" s="91"/>
      <c r="G242" s="251" t="s">
        <v>3</v>
      </c>
      <c r="H242" s="251"/>
      <c r="I242" s="251"/>
      <c r="J242" s="245" t="s">
        <v>3</v>
      </c>
      <c r="K242" s="245"/>
    </row>
    <row r="243" spans="1:11" ht="12" customHeight="1">
      <c r="B243" s="118"/>
      <c r="C243" s="49"/>
      <c r="D243" s="49"/>
      <c r="E243" s="49"/>
      <c r="F243" s="49"/>
      <c r="G243" s="53">
        <v>2023</v>
      </c>
      <c r="H243" s="55">
        <v>2022</v>
      </c>
      <c r="J243" s="53">
        <v>2023</v>
      </c>
      <c r="K243" s="55">
        <v>2022</v>
      </c>
    </row>
    <row r="244" spans="1:11" ht="12" customHeight="1">
      <c r="B244" s="115" t="s">
        <v>266</v>
      </c>
      <c r="G244" s="140">
        <v>6.3472403477561667E-2</v>
      </c>
      <c r="H244" s="140">
        <v>-5.8693755525275563E-3</v>
      </c>
      <c r="I244" s="134"/>
      <c r="J244" s="135">
        <v>-1.577772569662813E-2</v>
      </c>
      <c r="K244" s="133">
        <v>-5.5373793841661155E-2</v>
      </c>
    </row>
    <row r="245" spans="1:11" ht="12" customHeight="1">
      <c r="B245" s="116" t="s">
        <v>267</v>
      </c>
      <c r="C245" s="83"/>
      <c r="D245" s="83"/>
      <c r="E245" s="83"/>
      <c r="G245" s="240">
        <v>6.2707308333520659E-2</v>
      </c>
      <c r="H245" s="126">
        <v>-5.8693755525275563E-3</v>
      </c>
      <c r="I245" s="134"/>
      <c r="J245" s="136">
        <v>-1.577772569662813E-2</v>
      </c>
      <c r="K245" s="126">
        <v>-5.5373793841661155E-2</v>
      </c>
    </row>
    <row r="246" spans="1:11" ht="12" customHeight="1">
      <c r="B246" s="117" t="s">
        <v>268</v>
      </c>
      <c r="G246" s="217">
        <v>954489123</v>
      </c>
      <c r="H246" s="217">
        <v>829540162.56521738</v>
      </c>
      <c r="I246" s="216"/>
      <c r="J246" s="217">
        <v>921835195.36712337</v>
      </c>
      <c r="K246" s="217">
        <v>592416941.0136987</v>
      </c>
    </row>
    <row r="247" spans="1:11" ht="12" customHeight="1">
      <c r="B247" s="117" t="s">
        <v>269</v>
      </c>
      <c r="G247" s="217">
        <v>966134894.64057422</v>
      </c>
      <c r="H247" s="217">
        <v>839181916.24521732</v>
      </c>
      <c r="I247" s="216"/>
      <c r="J247" s="217">
        <v>932403696.46073675</v>
      </c>
      <c r="K247" s="217">
        <v>600507358.31369865</v>
      </c>
    </row>
    <row r="248" spans="1:11" ht="12" customHeight="1">
      <c r="B248" s="117"/>
      <c r="G248" s="78"/>
      <c r="H248" s="94"/>
      <c r="J248" s="78"/>
      <c r="K248" s="78"/>
    </row>
    <row r="249" spans="1:11" ht="12" customHeight="1">
      <c r="B249" s="117"/>
      <c r="G249" s="78"/>
      <c r="H249" s="94"/>
      <c r="J249" s="4"/>
      <c r="K249" s="78"/>
    </row>
    <row r="250" spans="1:11" ht="12" customHeight="1">
      <c r="G250" s="78"/>
      <c r="H250" s="94"/>
      <c r="J250" s="78"/>
      <c r="K250" s="78"/>
    </row>
    <row r="251" spans="1:11" ht="12" customHeight="1">
      <c r="G251" s="78"/>
      <c r="H251" s="172"/>
      <c r="J251" s="78"/>
      <c r="K251" s="78"/>
    </row>
    <row r="252" spans="1:11" ht="12" customHeight="1">
      <c r="A252" s="147" t="s">
        <v>270</v>
      </c>
      <c r="B252" s="119"/>
      <c r="G252" s="78"/>
      <c r="H252" s="172"/>
      <c r="J252" s="78"/>
      <c r="K252" s="78"/>
    </row>
    <row r="253" spans="1:11" ht="12" customHeight="1">
      <c r="G253" s="78"/>
      <c r="H253" s="94"/>
      <c r="J253" s="78"/>
      <c r="K253" s="78"/>
    </row>
    <row r="254" spans="1:11" ht="12" customHeight="1" thickBot="1">
      <c r="B254" s="89" t="s">
        <v>271</v>
      </c>
      <c r="C254" s="9"/>
      <c r="D254" s="9"/>
      <c r="E254" s="9"/>
      <c r="F254" s="9"/>
    </row>
    <row r="255" spans="1:11" ht="12" customHeight="1">
      <c r="B255" s="91"/>
      <c r="C255" s="91"/>
      <c r="D255" s="91"/>
      <c r="E255" s="91"/>
      <c r="F255" s="91"/>
      <c r="G255" s="250" t="s">
        <v>1</v>
      </c>
      <c r="H255" s="250"/>
      <c r="I255" s="250"/>
      <c r="J255" s="241" t="s">
        <v>2</v>
      </c>
      <c r="K255" s="241"/>
    </row>
    <row r="256" spans="1:11" ht="12" customHeight="1">
      <c r="B256" s="91"/>
      <c r="C256" s="91"/>
      <c r="D256" s="91"/>
      <c r="E256" s="91"/>
      <c r="F256" s="91"/>
      <c r="G256" s="251" t="s">
        <v>3</v>
      </c>
      <c r="H256" s="251"/>
      <c r="I256" s="251"/>
      <c r="J256" s="245" t="s">
        <v>3</v>
      </c>
      <c r="K256" s="245"/>
    </row>
    <row r="257" spans="1:11" ht="12" customHeight="1">
      <c r="B257" s="68" t="s">
        <v>4</v>
      </c>
      <c r="C257" s="92"/>
      <c r="D257" s="92"/>
      <c r="E257" s="92"/>
      <c r="F257" s="49"/>
      <c r="G257" s="53">
        <v>2023</v>
      </c>
      <c r="H257" s="55">
        <v>2022</v>
      </c>
      <c r="J257" s="53">
        <v>2023</v>
      </c>
      <c r="K257" s="55">
        <v>2022</v>
      </c>
    </row>
    <row r="258" spans="1:11" ht="12" customHeight="1">
      <c r="B258" s="49" t="s">
        <v>272</v>
      </c>
      <c r="G258" s="78">
        <v>-0.9</v>
      </c>
      <c r="H258" s="78">
        <v>-1.3</v>
      </c>
      <c r="I258" s="78"/>
      <c r="J258" s="78">
        <v>-7.2</v>
      </c>
      <c r="K258" s="78">
        <v>38.400000000000006</v>
      </c>
    </row>
    <row r="259" spans="1:11" ht="12" customHeight="1">
      <c r="B259" s="60" t="s">
        <v>273</v>
      </c>
      <c r="G259" s="78">
        <v>0</v>
      </c>
      <c r="H259" s="78">
        <v>0</v>
      </c>
      <c r="I259" s="78"/>
      <c r="J259" s="78">
        <v>0</v>
      </c>
      <c r="K259" s="78">
        <v>0</v>
      </c>
    </row>
    <row r="260" spans="1:11" ht="12" customHeight="1">
      <c r="B260" s="97" t="s">
        <v>24</v>
      </c>
      <c r="C260" s="6"/>
      <c r="D260" s="6"/>
      <c r="E260" s="6"/>
      <c r="G260" s="79">
        <f>SUM(G258:G259)</f>
        <v>-0.9</v>
      </c>
      <c r="H260" s="79">
        <v>-1.3</v>
      </c>
      <c r="I260" s="78"/>
      <c r="J260" s="79">
        <f>SUM(J258:J259)</f>
        <v>-7.2</v>
      </c>
      <c r="K260" s="79">
        <v>38.400000000000006</v>
      </c>
    </row>
    <row r="261" spans="1:11" ht="12" customHeight="1">
      <c r="B261" s="60" t="s">
        <v>274</v>
      </c>
      <c r="G261" s="78">
        <v>-0.9</v>
      </c>
      <c r="H261" s="78">
        <v>-0.3</v>
      </c>
      <c r="I261" s="78"/>
      <c r="J261" s="78">
        <v>-1.3</v>
      </c>
      <c r="K261" s="78">
        <v>2.6</v>
      </c>
    </row>
    <row r="262" spans="1:11" ht="12" customHeight="1">
      <c r="B262" s="113" t="s">
        <v>275</v>
      </c>
      <c r="G262" s="78">
        <v>0</v>
      </c>
      <c r="H262" s="78">
        <v>0</v>
      </c>
      <c r="I262" s="78"/>
      <c r="J262" s="78">
        <v>0</v>
      </c>
      <c r="K262" s="78">
        <v>0</v>
      </c>
    </row>
    <row r="263" spans="1:11" ht="12" customHeight="1">
      <c r="B263" s="97" t="s">
        <v>25</v>
      </c>
      <c r="C263" s="6"/>
      <c r="D263" s="6"/>
      <c r="E263" s="6"/>
      <c r="G263" s="79">
        <f>SUM(G261:G262)</f>
        <v>-0.9</v>
      </c>
      <c r="H263" s="79">
        <v>-0.3</v>
      </c>
      <c r="I263" s="78"/>
      <c r="J263" s="79">
        <f>SUM(J261:J262)</f>
        <v>-1.3</v>
      </c>
      <c r="K263" s="79">
        <v>2.6</v>
      </c>
    </row>
    <row r="264" spans="1:11" ht="12" customHeight="1">
      <c r="B264" s="60"/>
      <c r="G264" s="78"/>
      <c r="H264" s="78"/>
      <c r="I264" s="78"/>
      <c r="J264" s="78"/>
      <c r="K264" s="78"/>
    </row>
    <row r="265" spans="1:11" ht="12" customHeight="1">
      <c r="G265" s="78"/>
      <c r="H265" s="78"/>
      <c r="I265" s="78"/>
      <c r="J265" s="78"/>
      <c r="K265" s="78"/>
    </row>
    <row r="266" spans="1:11" ht="12" customHeight="1">
      <c r="G266" s="78"/>
      <c r="H266" s="78"/>
      <c r="I266" s="78"/>
      <c r="J266" s="78"/>
      <c r="K266" s="78"/>
    </row>
    <row r="267" spans="1:11" ht="12" customHeight="1">
      <c r="G267" s="78"/>
      <c r="H267" s="78"/>
      <c r="I267" s="78"/>
      <c r="J267" s="78"/>
      <c r="K267" s="78"/>
    </row>
    <row r="268" spans="1:11" ht="12" customHeight="1">
      <c r="A268" s="198" t="s">
        <v>276</v>
      </c>
      <c r="B268" s="119"/>
      <c r="G268" s="78"/>
      <c r="H268" s="78"/>
      <c r="I268" s="78"/>
      <c r="J268" s="78"/>
      <c r="K268" s="78"/>
    </row>
    <row r="269" spans="1:11" ht="12" customHeight="1">
      <c r="G269" s="78"/>
      <c r="H269" s="78"/>
      <c r="I269" s="78"/>
      <c r="J269" s="78"/>
      <c r="K269" s="78"/>
    </row>
    <row r="270" spans="1:11" ht="12" customHeight="1" collapsed="1" thickBot="1">
      <c r="B270" s="89" t="s">
        <v>134</v>
      </c>
      <c r="C270" s="9"/>
      <c r="D270" s="9"/>
      <c r="E270" s="9"/>
      <c r="F270" s="9"/>
    </row>
    <row r="271" spans="1:11" ht="12" customHeight="1">
      <c r="B271" s="91"/>
      <c r="C271" s="91"/>
      <c r="D271" s="91"/>
      <c r="E271" s="91"/>
      <c r="F271" s="91"/>
      <c r="G271" s="250" t="s">
        <v>1</v>
      </c>
      <c r="H271" s="250"/>
      <c r="I271" s="250"/>
      <c r="J271" s="241" t="s">
        <v>2</v>
      </c>
      <c r="K271" s="241"/>
    </row>
    <row r="272" spans="1:11" ht="12.75" customHeight="1">
      <c r="C272" s="91"/>
      <c r="D272" s="91"/>
      <c r="E272" s="91"/>
      <c r="F272" s="91"/>
      <c r="G272" s="251" t="s">
        <v>3</v>
      </c>
      <c r="H272" s="251"/>
      <c r="I272" s="251"/>
      <c r="J272" s="245" t="s">
        <v>3</v>
      </c>
      <c r="K272" s="245"/>
    </row>
    <row r="273" spans="2:11" ht="12.75" customHeight="1">
      <c r="B273" s="68" t="s">
        <v>4</v>
      </c>
      <c r="C273" s="92"/>
      <c r="D273" s="92"/>
      <c r="E273" s="92"/>
      <c r="F273" s="49"/>
      <c r="G273" s="53">
        <v>2023</v>
      </c>
      <c r="H273" s="55">
        <v>2022</v>
      </c>
      <c r="J273" s="53">
        <v>2023</v>
      </c>
      <c r="K273" s="55">
        <v>2022</v>
      </c>
    </row>
    <row r="274" spans="2:11" ht="12.75" customHeight="1">
      <c r="B274" s="58" t="s">
        <v>277</v>
      </c>
      <c r="C274" s="1"/>
      <c r="D274" s="1"/>
      <c r="E274" s="1"/>
      <c r="F274" s="1"/>
      <c r="G274" s="76">
        <v>83.083718729999987</v>
      </c>
      <c r="H274" s="76">
        <v>33.331117249999977</v>
      </c>
      <c r="I274" s="76"/>
      <c r="J274" s="76">
        <v>97.355537149999918</v>
      </c>
      <c r="K274" s="76">
        <v>105.99562643999991</v>
      </c>
    </row>
    <row r="275" spans="2:11" ht="12.75" customHeight="1">
      <c r="B275" s="49" t="s">
        <v>13</v>
      </c>
      <c r="G275" s="78">
        <v>1.628127E-2</v>
      </c>
      <c r="H275" s="78">
        <v>-4.3626002199999991</v>
      </c>
      <c r="I275" s="78"/>
      <c r="J275" s="78">
        <v>-5.5537149999999952E-2</v>
      </c>
      <c r="K275" s="78">
        <v>-5.7057066000000001</v>
      </c>
    </row>
    <row r="276" spans="2:11" ht="12.75" customHeight="1">
      <c r="B276" s="49" t="s">
        <v>181</v>
      </c>
      <c r="G276" s="78">
        <v>0</v>
      </c>
      <c r="H276" s="78">
        <v>11.5</v>
      </c>
      <c r="I276" s="78"/>
      <c r="J276" s="78">
        <v>0</v>
      </c>
      <c r="K276" s="78">
        <v>11.5</v>
      </c>
    </row>
    <row r="277" spans="2:11" ht="12.75" customHeight="1">
      <c r="B277" s="49" t="s">
        <v>278</v>
      </c>
      <c r="G277" s="78">
        <v>0.2</v>
      </c>
      <c r="H277" s="78">
        <v>5.6</v>
      </c>
      <c r="I277" s="78"/>
      <c r="J277" s="78">
        <v>6.6</v>
      </c>
      <c r="K277" s="78">
        <v>5.3</v>
      </c>
    </row>
    <row r="278" spans="2:11" ht="12.75" customHeight="1">
      <c r="B278" s="52" t="s">
        <v>134</v>
      </c>
      <c r="C278" s="8"/>
      <c r="D278" s="8"/>
      <c r="E278" s="8"/>
      <c r="G278" s="79">
        <f>SUM(G274:G277)</f>
        <v>83.299999999999983</v>
      </c>
      <c r="H278" s="79">
        <f>SUM(H274:H277)</f>
        <v>46.068517029999981</v>
      </c>
      <c r="I278" s="78"/>
      <c r="J278" s="79">
        <f>SUM(J274:J277)</f>
        <v>103.89999999999991</v>
      </c>
      <c r="K278" s="79">
        <f>SUM(K274:K277)</f>
        <v>117.08991983999991</v>
      </c>
    </row>
    <row r="279" spans="2:11" ht="12.75" customHeight="1">
      <c r="G279" s="78"/>
      <c r="H279" s="78"/>
      <c r="I279" s="78"/>
      <c r="J279" s="78"/>
      <c r="K279" s="78"/>
    </row>
    <row r="280" spans="2:11" ht="12.75" customHeight="1"/>
    <row r="281" spans="2:11" ht="12" customHeight="1" thickBot="1">
      <c r="B281" s="89" t="s">
        <v>131</v>
      </c>
      <c r="C281" s="9"/>
      <c r="D281" s="9"/>
      <c r="E281" s="9"/>
      <c r="F281" s="9"/>
    </row>
    <row r="282" spans="2:11" ht="12" customHeight="1">
      <c r="B282" s="91"/>
      <c r="C282" s="91"/>
      <c r="D282" s="91"/>
      <c r="E282" s="91"/>
      <c r="F282" s="91"/>
      <c r="G282" s="250" t="s">
        <v>1</v>
      </c>
      <c r="H282" s="250"/>
      <c r="I282" s="250"/>
      <c r="J282" s="241" t="s">
        <v>2</v>
      </c>
      <c r="K282" s="241"/>
    </row>
    <row r="283" spans="2:11" ht="12" customHeight="1">
      <c r="B283" s="91"/>
      <c r="C283" s="91"/>
      <c r="D283" s="91"/>
      <c r="E283" s="91"/>
      <c r="F283" s="91"/>
      <c r="G283" s="251" t="s">
        <v>3</v>
      </c>
      <c r="H283" s="251"/>
      <c r="I283" s="251"/>
      <c r="J283" s="245" t="s">
        <v>3</v>
      </c>
      <c r="K283" s="245"/>
    </row>
    <row r="284" spans="2:11" ht="12" customHeight="1">
      <c r="B284" s="68" t="s">
        <v>4</v>
      </c>
      <c r="C284" s="92"/>
      <c r="D284" s="92"/>
      <c r="E284" s="92"/>
      <c r="F284" s="49"/>
      <c r="G284" s="53">
        <v>2023</v>
      </c>
      <c r="H284" s="55">
        <v>2022</v>
      </c>
      <c r="J284" s="53">
        <v>2023</v>
      </c>
      <c r="K284" s="55">
        <v>2022</v>
      </c>
    </row>
    <row r="285" spans="2:11" ht="12" customHeight="1">
      <c r="B285" s="58" t="s">
        <v>277</v>
      </c>
      <c r="C285" s="49"/>
      <c r="D285" s="49"/>
      <c r="E285" s="49"/>
      <c r="F285" s="49"/>
      <c r="G285" s="76">
        <v>83.083718729999987</v>
      </c>
      <c r="H285" s="76">
        <v>33.331117249999977</v>
      </c>
      <c r="I285" s="76"/>
      <c r="J285" s="76">
        <v>97.355537149999918</v>
      </c>
      <c r="K285" s="76">
        <v>105.99562643999991</v>
      </c>
    </row>
    <row r="286" spans="2:11" ht="12" customHeight="1">
      <c r="B286" s="49" t="s">
        <v>279</v>
      </c>
      <c r="G286" s="78">
        <v>-37.799999999999955</v>
      </c>
      <c r="H286" s="78">
        <v>34</v>
      </c>
      <c r="I286" s="78"/>
      <c r="J286" s="78">
        <v>49.100000000000136</v>
      </c>
      <c r="K286" s="78">
        <v>-7.8999999999998636</v>
      </c>
    </row>
    <row r="287" spans="2:11" ht="12" customHeight="1">
      <c r="B287" s="49" t="s">
        <v>13</v>
      </c>
      <c r="G287" s="78">
        <v>1.628127E-2</v>
      </c>
      <c r="H287" s="78">
        <v>-4.3626002199999991</v>
      </c>
      <c r="I287" s="78"/>
      <c r="J287" s="78">
        <v>-5.5537149999999952E-2</v>
      </c>
      <c r="K287" s="78">
        <v>-5.7057066000000001</v>
      </c>
    </row>
    <row r="288" spans="2:11" ht="12" customHeight="1">
      <c r="B288" s="49" t="s">
        <v>10</v>
      </c>
      <c r="G288" s="78">
        <v>62</v>
      </c>
      <c r="H288" s="78">
        <v>52.6</v>
      </c>
      <c r="I288" s="78"/>
      <c r="J288" s="78">
        <v>220.4</v>
      </c>
      <c r="K288" s="78">
        <v>253.1</v>
      </c>
    </row>
    <row r="289" spans="2:11" ht="12" customHeight="1">
      <c r="B289" s="49" t="s">
        <v>280</v>
      </c>
      <c r="G289" s="78">
        <v>19.2</v>
      </c>
      <c r="H289" s="78">
        <v>24.1</v>
      </c>
      <c r="I289" s="78"/>
      <c r="J289" s="78">
        <v>63.5</v>
      </c>
      <c r="K289" s="78">
        <v>95.9</v>
      </c>
    </row>
    <row r="290" spans="2:11" ht="12" customHeight="1">
      <c r="B290" s="49" t="s">
        <v>278</v>
      </c>
      <c r="G290" s="78">
        <v>0.2</v>
      </c>
      <c r="H290" s="78">
        <v>5.6</v>
      </c>
      <c r="I290" s="78"/>
      <c r="J290" s="78">
        <v>6.6</v>
      </c>
      <c r="K290" s="78">
        <v>5.3</v>
      </c>
    </row>
    <row r="291" spans="2:11" ht="12" customHeight="1">
      <c r="B291" s="176" t="s">
        <v>131</v>
      </c>
      <c r="C291" s="8"/>
      <c r="D291" s="8"/>
      <c r="E291" s="8"/>
      <c r="G291" s="79">
        <f>SUM(G285:G290)</f>
        <v>126.70000000000005</v>
      </c>
      <c r="H291" s="79">
        <f>SUM(H285:H290)</f>
        <v>145.26851702999997</v>
      </c>
      <c r="I291" s="78"/>
      <c r="J291" s="79">
        <f>SUM(J285:J290)</f>
        <v>436.90000000000009</v>
      </c>
      <c r="K291" s="79">
        <f>SUM(K285:K290)</f>
        <v>446.68991984000007</v>
      </c>
    </row>
    <row r="292" spans="2:11" ht="12.75" customHeight="1">
      <c r="B292" s="49"/>
      <c r="G292" s="78"/>
      <c r="H292" s="78"/>
      <c r="I292" s="78"/>
      <c r="J292" s="78"/>
      <c r="K292" s="78"/>
    </row>
    <row r="293" spans="2:11" ht="12.75" customHeight="1"/>
    <row r="294" spans="2:11" ht="12.75" customHeight="1" thickBot="1">
      <c r="B294" s="89" t="s">
        <v>132</v>
      </c>
      <c r="C294" s="9"/>
      <c r="D294" s="9"/>
      <c r="E294" s="9"/>
      <c r="F294" s="9"/>
    </row>
    <row r="295" spans="2:11" ht="12.75" customHeight="1">
      <c r="B295" s="91"/>
      <c r="C295" s="91"/>
      <c r="D295" s="91"/>
      <c r="E295" s="91"/>
      <c r="F295" s="91"/>
      <c r="G295" s="250" t="s">
        <v>1</v>
      </c>
      <c r="H295" s="250"/>
      <c r="I295" s="250"/>
      <c r="J295" s="241" t="s">
        <v>2</v>
      </c>
      <c r="K295" s="241"/>
    </row>
    <row r="296" spans="2:11" ht="12.75" customHeight="1">
      <c r="B296" s="91"/>
      <c r="C296" s="91"/>
      <c r="D296" s="91"/>
      <c r="E296" s="91"/>
      <c r="F296" s="91"/>
      <c r="G296" s="251" t="s">
        <v>3</v>
      </c>
      <c r="H296" s="251"/>
      <c r="I296" s="251"/>
      <c r="J296" s="245" t="s">
        <v>3</v>
      </c>
      <c r="K296" s="245"/>
    </row>
    <row r="297" spans="2:11" ht="12.75" customHeight="1">
      <c r="B297" s="68" t="s">
        <v>4</v>
      </c>
      <c r="C297" s="92"/>
      <c r="D297" s="92"/>
      <c r="E297" s="92"/>
      <c r="F297" s="49"/>
      <c r="G297" s="53">
        <v>2023</v>
      </c>
      <c r="H297" s="55">
        <v>2022</v>
      </c>
      <c r="J297" s="53">
        <v>2023</v>
      </c>
      <c r="K297" s="55">
        <v>2022</v>
      </c>
    </row>
    <row r="298" spans="2:11" ht="12.75" customHeight="1">
      <c r="B298" s="58" t="s">
        <v>277</v>
      </c>
      <c r="C298" s="49"/>
      <c r="D298" s="49"/>
      <c r="E298" s="49"/>
      <c r="F298" s="49"/>
      <c r="G298" s="76">
        <v>83.083718729999987</v>
      </c>
      <c r="H298" s="76">
        <v>33.331117249999977</v>
      </c>
      <c r="I298" s="76"/>
      <c r="J298" s="76">
        <v>97.355537149999918</v>
      </c>
      <c r="K298" s="76">
        <v>105.99562643999991</v>
      </c>
    </row>
    <row r="299" spans="2:11" ht="12.75" customHeight="1">
      <c r="B299" s="49" t="s">
        <v>279</v>
      </c>
      <c r="G299" s="78">
        <v>-37.799999999999955</v>
      </c>
      <c r="H299" s="78">
        <v>34</v>
      </c>
      <c r="I299" s="78"/>
      <c r="J299" s="78">
        <v>49.100000000000136</v>
      </c>
      <c r="K299" s="78">
        <v>-7.8999999999998636</v>
      </c>
    </row>
    <row r="300" spans="2:11" ht="12.75" customHeight="1">
      <c r="B300" s="49" t="s">
        <v>13</v>
      </c>
      <c r="G300" s="78">
        <v>1.628127E-2</v>
      </c>
      <c r="H300" s="78">
        <v>-4.3626002199999991</v>
      </c>
      <c r="I300" s="78"/>
      <c r="J300" s="78">
        <v>-5.5537149999999952E-2</v>
      </c>
      <c r="K300" s="78">
        <v>-5.7057066000000001</v>
      </c>
    </row>
    <row r="301" spans="2:11" ht="12.75" customHeight="1">
      <c r="B301" s="49" t="s">
        <v>281</v>
      </c>
      <c r="G301" s="78">
        <v>-12.200000000000003</v>
      </c>
      <c r="H301" s="78">
        <v>-22.299999999999997</v>
      </c>
      <c r="I301" s="78"/>
      <c r="J301" s="78">
        <v>-95.9</v>
      </c>
      <c r="K301" s="78">
        <v>-0.40000000000000568</v>
      </c>
    </row>
    <row r="302" spans="2:11" ht="12.75" customHeight="1">
      <c r="B302" s="49" t="s">
        <v>181</v>
      </c>
      <c r="G302" s="78">
        <v>0</v>
      </c>
      <c r="H302" s="78">
        <v>11.5</v>
      </c>
      <c r="I302" s="78"/>
      <c r="J302" s="78">
        <v>0</v>
      </c>
      <c r="K302" s="78">
        <v>11.5</v>
      </c>
    </row>
    <row r="303" spans="2:11" ht="12.75" customHeight="1">
      <c r="B303" s="49" t="s">
        <v>278</v>
      </c>
      <c r="G303" s="78">
        <v>0.2</v>
      </c>
      <c r="H303" s="78">
        <v>5.6</v>
      </c>
      <c r="I303" s="78"/>
      <c r="J303" s="78">
        <v>6.6</v>
      </c>
      <c r="K303" s="78">
        <v>5.3</v>
      </c>
    </row>
    <row r="304" spans="2:11" ht="12.75" customHeight="1">
      <c r="B304" s="176" t="s">
        <v>132</v>
      </c>
      <c r="C304" s="8"/>
      <c r="D304" s="8"/>
      <c r="E304" s="8"/>
      <c r="G304" s="79">
        <f>SUM(G298:G303)</f>
        <v>33.300000000000033</v>
      </c>
      <c r="H304" s="79">
        <f>SUM(H298:H303)</f>
        <v>57.768517029999984</v>
      </c>
      <c r="I304" s="78"/>
      <c r="J304" s="79">
        <f>SUM(J298:J303)</f>
        <v>57.100000000000058</v>
      </c>
      <c r="K304" s="79">
        <f>SUM(K298:K303)</f>
        <v>108.78991984000004</v>
      </c>
    </row>
    <row r="305" spans="1:11" ht="12.75" customHeight="1">
      <c r="H305" s="150"/>
    </row>
    <row r="306" spans="1:11" ht="12.75" customHeight="1">
      <c r="H306" s="150"/>
    </row>
    <row r="307" spans="1:11" ht="12.75" customHeight="1">
      <c r="H307" s="150"/>
    </row>
    <row r="308" spans="1:11" ht="12.75" customHeight="1">
      <c r="H308" s="150"/>
    </row>
    <row r="309" spans="1:11">
      <c r="A309" s="198" t="s">
        <v>282</v>
      </c>
      <c r="B309" s="49"/>
      <c r="D309" s="120"/>
    </row>
    <row r="311" spans="1:11" ht="15.75" thickBot="1">
      <c r="B311" s="227" t="s">
        <v>283</v>
      </c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>
      <c r="B312" s="228"/>
      <c r="C312" s="229"/>
      <c r="D312" s="229"/>
      <c r="E312" s="229"/>
      <c r="F312" s="229"/>
      <c r="G312" s="229"/>
      <c r="H312" s="229"/>
      <c r="I312" s="229"/>
      <c r="J312" s="258" t="s">
        <v>3</v>
      </c>
      <c r="K312" s="258"/>
    </row>
    <row r="313" spans="1:11">
      <c r="B313" s="230" t="s">
        <v>4</v>
      </c>
      <c r="C313" s="231"/>
      <c r="D313" s="231"/>
      <c r="E313" s="231"/>
      <c r="F313" s="231"/>
      <c r="G313" s="231"/>
      <c r="H313" s="231"/>
      <c r="I313" s="228"/>
      <c r="J313" s="232">
        <v>2023</v>
      </c>
      <c r="K313" s="232">
        <v>2022</v>
      </c>
    </row>
    <row r="314" spans="1:11">
      <c r="B314" s="228" t="s">
        <v>284</v>
      </c>
      <c r="C314" s="4"/>
      <c r="D314" s="4"/>
      <c r="E314" s="4"/>
      <c r="F314" s="4"/>
      <c r="G314" s="4"/>
      <c r="H314" s="4"/>
      <c r="I314" s="4"/>
      <c r="J314" s="233"/>
      <c r="K314" s="233"/>
    </row>
    <row r="315" spans="1:11">
      <c r="B315" s="235" t="s">
        <v>285</v>
      </c>
      <c r="C315" s="4"/>
      <c r="D315" s="4"/>
      <c r="E315" s="4"/>
      <c r="F315" s="4"/>
      <c r="G315" s="4"/>
      <c r="H315" s="4"/>
      <c r="I315" s="4"/>
      <c r="J315" s="233">
        <v>77.400000000000006</v>
      </c>
      <c r="K315" s="233">
        <v>143.1</v>
      </c>
    </row>
    <row r="316" spans="1:11">
      <c r="B316" s="235" t="s">
        <v>286</v>
      </c>
      <c r="C316" s="4"/>
      <c r="D316" s="4"/>
      <c r="E316" s="4"/>
      <c r="F316" s="4"/>
      <c r="G316" s="4"/>
      <c r="H316" s="4"/>
      <c r="I316" s="4"/>
      <c r="J316" s="233">
        <v>72.900000000000006</v>
      </c>
      <c r="K316" s="233">
        <v>0</v>
      </c>
    </row>
    <row r="317" spans="1:11">
      <c r="B317" s="236" t="s">
        <v>287</v>
      </c>
      <c r="C317" s="231"/>
      <c r="D317" s="231"/>
      <c r="E317" s="231"/>
      <c r="F317" s="231"/>
      <c r="G317" s="231"/>
      <c r="H317" s="231"/>
      <c r="I317" s="228"/>
      <c r="J317" s="234">
        <v>2.0999999999999943</v>
      </c>
      <c r="K317" s="234">
        <v>1.8000000000000114</v>
      </c>
    </row>
    <row r="318" spans="1:11">
      <c r="B318" s="46" t="s">
        <v>35</v>
      </c>
      <c r="C318" s="46"/>
      <c r="D318" s="46"/>
      <c r="E318" s="46"/>
      <c r="F318" s="46"/>
      <c r="G318" s="46"/>
      <c r="H318" s="46"/>
      <c r="I318" s="47"/>
      <c r="J318" s="237">
        <v>152.4</v>
      </c>
      <c r="K318" s="237">
        <v>144.9</v>
      </c>
    </row>
    <row r="319" spans="1:11">
      <c r="B319" s="238" t="s">
        <v>288</v>
      </c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>
      <c r="B321" s="46" t="s">
        <v>50</v>
      </c>
      <c r="C321" s="46"/>
      <c r="D321" s="46"/>
      <c r="E321" s="46"/>
      <c r="F321" s="46"/>
      <c r="G321" s="46"/>
      <c r="H321" s="46"/>
      <c r="I321" s="47"/>
      <c r="J321" s="158">
        <v>221.3</v>
      </c>
      <c r="K321" s="46">
        <v>154.4</v>
      </c>
    </row>
    <row r="322" spans="2:11">
      <c r="B322" s="238"/>
      <c r="C322" s="4"/>
      <c r="D322" s="4"/>
      <c r="E322" s="4"/>
      <c r="F322" s="4"/>
      <c r="G322" s="4"/>
      <c r="H322" s="4"/>
      <c r="I322" s="4"/>
      <c r="J322" s="4"/>
      <c r="K322" s="4"/>
    </row>
    <row r="323" spans="2:11">
      <c r="B323" s="4"/>
      <c r="C323" s="4"/>
      <c r="D323" s="4"/>
      <c r="E323" s="4"/>
      <c r="F323" s="4"/>
      <c r="G323" s="4"/>
      <c r="H323" s="4"/>
      <c r="I323" s="4"/>
      <c r="J323" s="4"/>
      <c r="K323" s="4"/>
    </row>
  </sheetData>
  <mergeCells count="72">
    <mergeCell ref="J44:K44"/>
    <mergeCell ref="J43:K43"/>
    <mergeCell ref="G43:I43"/>
    <mergeCell ref="G61:I61"/>
    <mergeCell ref="G116:I116"/>
    <mergeCell ref="J116:K116"/>
    <mergeCell ref="G103:I103"/>
    <mergeCell ref="J103:K103"/>
    <mergeCell ref="G132:I132"/>
    <mergeCell ref="J117:K117"/>
    <mergeCell ref="G117:I117"/>
    <mergeCell ref="J102:K102"/>
    <mergeCell ref="G82:I82"/>
    <mergeCell ref="J82:K82"/>
    <mergeCell ref="J83:K83"/>
    <mergeCell ref="G83:I83"/>
    <mergeCell ref="G102:I102"/>
    <mergeCell ref="G8:I8"/>
    <mergeCell ref="J8:K8"/>
    <mergeCell ref="G25:I25"/>
    <mergeCell ref="J25:K25"/>
    <mergeCell ref="G73:I73"/>
    <mergeCell ref="J73:K73"/>
    <mergeCell ref="G72:I72"/>
    <mergeCell ref="J72:K72"/>
    <mergeCell ref="J60:K60"/>
    <mergeCell ref="G60:I60"/>
    <mergeCell ref="G9:I9"/>
    <mergeCell ref="J9:K9"/>
    <mergeCell ref="B67:K67"/>
    <mergeCell ref="G26:I26"/>
    <mergeCell ref="J26:K26"/>
    <mergeCell ref="G44:I44"/>
    <mergeCell ref="G296:I296"/>
    <mergeCell ref="J132:K132"/>
    <mergeCell ref="G176:H176"/>
    <mergeCell ref="G241:I241"/>
    <mergeCell ref="G283:I283"/>
    <mergeCell ref="G133:I133"/>
    <mergeCell ref="G145:I145"/>
    <mergeCell ref="G146:I146"/>
    <mergeCell ref="G175:I175"/>
    <mergeCell ref="J296:K296"/>
    <mergeCell ref="J295:K295"/>
    <mergeCell ref="J241:K241"/>
    <mergeCell ref="J283:K283"/>
    <mergeCell ref="J256:K256"/>
    <mergeCell ref="B191:K191"/>
    <mergeCell ref="J175:K175"/>
    <mergeCell ref="G272:I272"/>
    <mergeCell ref="J282:K282"/>
    <mergeCell ref="J272:K272"/>
    <mergeCell ref="G255:I255"/>
    <mergeCell ref="G242:I242"/>
    <mergeCell ref="G256:I256"/>
    <mergeCell ref="G271:I271"/>
    <mergeCell ref="J312:K312"/>
    <mergeCell ref="J176:K176"/>
    <mergeCell ref="B192:K192"/>
    <mergeCell ref="J61:K61"/>
    <mergeCell ref="J271:K271"/>
    <mergeCell ref="J133:K133"/>
    <mergeCell ref="J145:K145"/>
    <mergeCell ref="J255:K255"/>
    <mergeCell ref="J146:K146"/>
    <mergeCell ref="J162:K162"/>
    <mergeCell ref="J242:K242"/>
    <mergeCell ref="J224:K224"/>
    <mergeCell ref="J199:K199"/>
    <mergeCell ref="J217:K217"/>
    <mergeCell ref="G295:I295"/>
    <mergeCell ref="G282:I28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sol and Ext Rep" ma:contentTypeID="0x0101004B995F9EF653854D93AD49519708452F010097A18CADF1E26C4FA94A20DC0284C37B" ma:contentTypeVersion="15" ma:contentTypeDescription="" ma:contentTypeScope="" ma:versionID="ef8b71362dd57640eaa8fabfb18f7aac">
  <xsd:schema xmlns:xsd="http://www.w3.org/2001/XMLSchema" xmlns:xs="http://www.w3.org/2001/XMLSchema" xmlns:p="http://schemas.microsoft.com/office/2006/metadata/properties" xmlns:ns2="0fb2008a-491e-4f88-8807-3f8cbb8e8b9e" xmlns:ns3="0fa3bb47-a6d5-4b4b-8b7b-622fbe93ba20" targetNamespace="http://schemas.microsoft.com/office/2006/metadata/properties" ma:root="true" ma:fieldsID="4f31dafa7cae3502e40455dce22081af" ns2:_="" ns3:_="">
    <xsd:import namespace="0fb2008a-491e-4f88-8807-3f8cbb8e8b9e"/>
    <xsd:import namespace="0fa3bb47-a6d5-4b4b-8b7b-622fbe93ba20"/>
    <xsd:element name="properties">
      <xsd:complexType>
        <xsd:sequence>
          <xsd:element name="documentManagement">
            <xsd:complexType>
              <xsd:all>
                <xsd:element ref="ns2:KeyControl" minOccurs="0"/>
                <xsd:element ref="ns2:TaxCatchAll" minOccurs="0"/>
                <xsd:element ref="ns2:ContentTypeOriginal" minOccurs="0"/>
                <xsd:element ref="ns2:GovArchiveStatus" minOccurs="0"/>
                <xsd:element ref="ns2:YearQuarter" minOccurs="0"/>
                <xsd:element ref="ns3:Consol_x0020_Ext_x0020_rep_x0020_status" minOccurs="0"/>
                <xsd:element ref="ns2:k6b245d636cd46a7b03f10e9bce6ea8c" minOccurs="0"/>
                <xsd:element ref="ns2:TaxCatchAllLabel" minOccurs="0"/>
                <xsd:element ref="ns2:YearMonth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2008a-491e-4f88-8807-3f8cbb8e8b9e" elementFormDefault="qualified">
    <xsd:import namespace="http://schemas.microsoft.com/office/2006/documentManagement/types"/>
    <xsd:import namespace="http://schemas.microsoft.com/office/infopath/2007/PartnerControls"/>
    <xsd:element name="KeyControl" ma:index="3" nillable="true" ma:displayName="Key Control" ma:default="(none)" ma:format="Dropdown" ma:internalName="KeyControl" ma:readOnly="false">
      <xsd:simpleType>
        <xsd:restriction base="dms:Choice">
          <xsd:enumeration value="(none)"/>
          <xsd:enumeration value="C CON-01a"/>
          <xsd:enumeration value="C CON-01b"/>
          <xsd:enumeration value="C CON-03"/>
          <xsd:enumeration value="C CON-07"/>
          <xsd:enumeration value="C EA-01"/>
          <xsd:enumeration value="C EA-03"/>
          <xsd:enumeration value="C ER-01b"/>
          <xsd:enumeration value="C ER-02"/>
          <xsd:enumeration value="C ER-03"/>
          <xsd:enumeration value="C ER-04"/>
          <xsd:enumeration value="C ER-05"/>
          <xsd:enumeration value="C ER-06"/>
          <xsd:enumeration value="C ER-07"/>
          <xsd:enumeration value="C FA-06"/>
          <xsd:enumeration value="C FA-07a"/>
          <xsd:enumeration value="C FA-07b"/>
          <xsd:enumeration value="C FA-08"/>
          <xsd:enumeration value="C FA-09a"/>
          <xsd:enumeration value="C FA-10a"/>
          <xsd:enumeration value="C FA-10b"/>
          <xsd:enumeration value="C FA-11a"/>
          <xsd:enumeration value="C FA-11b"/>
          <xsd:enumeration value="C IA-02"/>
          <xsd:enumeration value="C IA-05"/>
          <xsd:enumeration value="C IA-07"/>
          <xsd:enumeration value="C IA-10"/>
          <xsd:enumeration value="C IA-11a"/>
          <xsd:enumeration value="C IA-11b"/>
          <xsd:enumeration value="C IC - 03"/>
          <xsd:enumeration value="C IC-02"/>
          <xsd:enumeration value="C IC-04a"/>
          <xsd:enumeration value="C IC-04c"/>
          <xsd:enumeration value="C IC-07a"/>
          <xsd:enumeration value="C IC-07b"/>
          <xsd:enumeration value="C IC-07c"/>
          <xsd:enumeration value="C IC-08"/>
          <xsd:enumeration value="C IT-01"/>
          <xsd:enumeration value="C IT-02a"/>
          <xsd:enumeration value="C IT-02b"/>
          <xsd:enumeration value="C IT-03a"/>
          <xsd:enumeration value="C IT-03b"/>
          <xsd:enumeration value="C IT-04"/>
          <xsd:enumeration value="C IT-05"/>
          <xsd:enumeration value="C MC-01"/>
          <xsd:enumeration value="C MC-02"/>
          <xsd:enumeration value="C MC-03"/>
          <xsd:enumeration value="C MC-04"/>
          <xsd:enumeration value="C MC-05a"/>
          <xsd:enumeration value="C MC-05c"/>
          <xsd:enumeration value="C MC-06"/>
          <xsd:enumeration value="C MC-07"/>
          <xsd:enumeration value="C MC-08a"/>
          <xsd:enumeration value="C P-03"/>
          <xsd:enumeration value="C P-04a"/>
          <xsd:enumeration value="C P-04b"/>
          <xsd:enumeration value="C P-10a"/>
          <xsd:enumeration value="C P-12a"/>
          <xsd:enumeration value="C P-21"/>
          <xsd:enumeration value="C P-25a"/>
          <xsd:enumeration value="C P-25b"/>
          <xsd:enumeration value="C P-27"/>
          <xsd:enumeration value="C P-28"/>
          <xsd:enumeration value="C PR-02"/>
          <xsd:enumeration value="C PR-03"/>
          <xsd:enumeration value="C PR-04"/>
          <xsd:enumeration value="C PR-05"/>
          <xsd:enumeration value="C PR-07"/>
          <xsd:enumeration value="C PR-09"/>
          <xsd:enumeration value="C PR-10"/>
          <xsd:enumeration value="C PR-12"/>
          <xsd:enumeration value="C PR-13"/>
          <xsd:enumeration value="C PR-16"/>
          <xsd:enumeration value="C PR-19"/>
          <xsd:enumeration value="C S-01"/>
          <xsd:enumeration value="C S-06"/>
          <xsd:enumeration value="C S-12a"/>
          <xsd:enumeration value="C S-13a"/>
          <xsd:enumeration value="C S-13b"/>
          <xsd:enumeration value="C S-13e"/>
          <xsd:enumeration value="C S-14b"/>
          <xsd:enumeration value="C S-15"/>
          <xsd:enumeration value="C S-17"/>
          <xsd:enumeration value="C S-19"/>
          <xsd:enumeration value="C S-22"/>
          <xsd:enumeration value="C S-23a"/>
          <xsd:enumeration value="C SI-03"/>
          <xsd:enumeration value="C SI-04"/>
          <xsd:enumeration value="C SI-05"/>
          <xsd:enumeration value="C SI-07"/>
          <xsd:enumeration value="C SR-01"/>
          <xsd:enumeration value="C TA-01"/>
          <xsd:enumeration value="C TA-07"/>
          <xsd:enumeration value="C TA-08"/>
          <xsd:enumeration value="C TR-01a"/>
          <xsd:enumeration value="C TR-01b"/>
          <xsd:enumeration value="C TR-02a"/>
          <xsd:enumeration value="C TR-02b"/>
          <xsd:enumeration value="C TR-03"/>
          <xsd:enumeration value="C TR-04"/>
          <xsd:enumeration value="C TR-05a"/>
          <xsd:enumeration value="C TR-06"/>
          <xsd:enumeration value="C TX-02"/>
          <xsd:enumeration value="C TX-03"/>
          <xsd:enumeration value="C TX-04"/>
          <xsd:enumeration value="C TX-05"/>
          <xsd:enumeration value="C TX-05"/>
          <xsd:enumeration value="C TX-07"/>
        </xsd:restriction>
      </xsd:simpleType>
    </xsd:element>
    <xsd:element name="TaxCatchAll" ma:index="7" nillable="true" ma:displayName="Taxonomy Catch All Column" ma:hidden="true" ma:list="{25a4df36-2519-4305-ad0d-5aba4b5be0b2}" ma:internalName="TaxCatchAll" ma:readOnly="false" ma:showField="CatchAllData" ma:web="0fb2008a-491e-4f88-8807-3f8cbb8e8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ntentTypeOriginal" ma:index="11" nillable="true" ma:displayName="ContentTypeOriginal" ma:format="Dropdown" ma:internalName="ContentTypeOriginal" ma:readOnly="false">
      <xsd:simpleType>
        <xsd:restriction base="dms:Choice">
          <xsd:enumeration value="Accounting Issue List"/>
          <xsd:enumeration value="Accounting Issue Memo"/>
          <xsd:enumeration value="Audit Committee"/>
          <xsd:enumeration value="Earnings Release"/>
          <xsd:enumeration value="ER Supporting Documents"/>
          <xsd:enumeration value="Group Calculation and Reconciliation"/>
          <xsd:enumeration value="Q-Pack 2 A Equity"/>
          <xsd:enumeration value="Q-Pack 2 B Cash Flow Information"/>
          <xsd:enumeration value="Q-Pack 4 Minimum Operational Lease Commmitments"/>
          <xsd:enumeration value="Q-Pack 5 A Subsequent Review BC  Checked"/>
          <xsd:enumeration value="Q-Pack Report Overview"/>
          <xsd:enumeration value="Reval"/>
          <xsd:enumeration value="Segment Reports"/>
          <xsd:enumeration value="Group EPS"/>
          <xsd:maxLength value="255"/>
        </xsd:restriction>
      </xsd:simpleType>
    </xsd:element>
    <xsd:element name="GovArchiveStatus" ma:index="12" nillable="true" ma:displayName="Gov Archive Status" ma:internalName="GovArchiveStatus" ma:readOnly="false">
      <xsd:simpleType>
        <xsd:restriction base="dms:Text">
          <xsd:maxLength value="255"/>
        </xsd:restriction>
      </xsd:simpleType>
    </xsd:element>
    <xsd:element name="YearQuarter" ma:index="13" nillable="true" ma:displayName="Year Quarter" ma:format="Dropdown" ma:internalName="YearQuarter" ma:readOnly="false">
      <xsd:simpleType>
        <xsd:restriction base="dms:Choice">
          <xsd:enumeration value="2024 Q4"/>
          <xsd:enumeration value="2024 Q3"/>
          <xsd:enumeration value="2024 Q2"/>
          <xsd:enumeration value="2024 Q1"/>
          <xsd:enumeration value="2023 Q4"/>
          <xsd:enumeration value="2023 Q3"/>
          <xsd:enumeration value="2023 Q2"/>
          <xsd:enumeration value="2023 Q1"/>
          <xsd:enumeration value="2022 Q4"/>
          <xsd:enumeration value="2022 Q3"/>
          <xsd:enumeration value="2022 Q2"/>
          <xsd:enumeration value="2022 Q1"/>
          <xsd:enumeration value="2021 Q4"/>
          <xsd:enumeration value="2021 Q3"/>
          <xsd:enumeration value="2021 Q2"/>
          <xsd:enumeration value="2021 Q1"/>
          <xsd:enumeration value="2020 Q4"/>
          <xsd:enumeration value="2020 Q3"/>
          <xsd:enumeration value="2020 Q2"/>
          <xsd:enumeration value="2020 Q1"/>
          <xsd:enumeration value="2019 Q4"/>
          <xsd:enumeration value="2019 Q3"/>
          <xsd:enumeration value="2019 Q2"/>
          <xsd:enumeration value="2019 Q1"/>
          <xsd:enumeration value="2018 Q4"/>
          <xsd:enumeration value="2018 Q3"/>
          <xsd:enumeration value="2018 Q2"/>
          <xsd:enumeration value="2018 Q1"/>
        </xsd:restriction>
      </xsd:simpleType>
    </xsd:element>
    <xsd:element name="k6b245d636cd46a7b03f10e9bce6ea8c" ma:index="15" nillable="true" ma:taxonomy="true" ma:internalName="k6b245d636cd46a7b03f10e9bce6ea8c" ma:taxonomyFieldName="GovLECodeName" ma:displayName="LE Code Name" ma:readOnly="false" ma:fieldId="{46b245d6-36cd-46a7-b03f-10e9bce6ea8c}" ma:sspId="6d073715-5799-4d7e-be19-aeae2a1638fa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6" nillable="true" ma:displayName="Taxonomy Catch All Column1" ma:hidden="true" ma:list="{25a4df36-2519-4305-ad0d-5aba4b5be0b2}" ma:internalName="TaxCatchAllLabel" ma:readOnly="false" ma:showField="CatchAllDataLabel" ma:web="0fb2008a-491e-4f88-8807-3f8cbb8e8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Month" ma:index="17" nillable="true" ma:displayName="Year Month" ma:format="Dropdown" ma:internalName="YearMonth" ma:readOnly="false">
      <xsd:simpleType>
        <xsd:restriction base="dms:Choice">
          <xsd:enumeration value="2024-12"/>
          <xsd:enumeration value="2024-11"/>
          <xsd:enumeration value="2024-10"/>
          <xsd:enumeration value="2024-09"/>
          <xsd:enumeration value="2024-08"/>
          <xsd:enumeration value="2024-07"/>
          <xsd:enumeration value="2024-06"/>
          <xsd:enumeration value="2024-05"/>
          <xsd:enumeration value="2024-04"/>
          <xsd:enumeration value="2024-03"/>
          <xsd:enumeration value="2024-02"/>
          <xsd:enumeration value="2024-01"/>
          <xsd:enumeration value="2023-12"/>
          <xsd:enumeration value="2023-11"/>
          <xsd:enumeration value="2023-10"/>
          <xsd:enumeration value="2023-09"/>
          <xsd:enumeration value="2023-08"/>
          <xsd:enumeration value="2023-07"/>
          <xsd:enumeration value="2023-06"/>
          <xsd:enumeration value="2023-05"/>
          <xsd:enumeration value="2023-04"/>
          <xsd:enumeration value="2023-03"/>
          <xsd:enumeration value="2023-02"/>
          <xsd:enumeration value="2023-01"/>
          <xsd:enumeration value="2022-12"/>
          <xsd:enumeration value="2022-11"/>
          <xsd:enumeration value="2022-10"/>
          <xsd:enumeration value="2022-09"/>
          <xsd:enumeration value="2022-08"/>
          <xsd:enumeration value="2022-07"/>
          <xsd:enumeration value="2022-06"/>
          <xsd:enumeration value="2022-05"/>
          <xsd:enumeration value="2022-04"/>
          <xsd:enumeration value="2022-03"/>
          <xsd:enumeration value="2022-02"/>
          <xsd:enumeration value="2022-01"/>
          <xsd:enumeration value="2021-12"/>
          <xsd:enumeration value="2021-11"/>
          <xsd:enumeration value="2021-10"/>
          <xsd:enumeration value="2021-09"/>
          <xsd:enumeration value="2021-08"/>
          <xsd:enumeration value="2021-07"/>
          <xsd:enumeration value="2021-06"/>
          <xsd:enumeration value="2021-05"/>
          <xsd:enumeration value="2021-04"/>
          <xsd:enumeration value="2021-03"/>
          <xsd:enumeration value="2021-02"/>
          <xsd:enumeration value="2021-01"/>
          <xsd:enumeration value="2020-12"/>
          <xsd:enumeration value="2020-11"/>
          <xsd:enumeration value="2020-10"/>
          <xsd:enumeration value="2020-09"/>
          <xsd:enumeration value="2020-08"/>
          <xsd:enumeration value="2020-07"/>
          <xsd:enumeration value="2020-06"/>
          <xsd:enumeration value="2020-05"/>
          <xsd:enumeration value="2020-04"/>
          <xsd:enumeration value="2020-03"/>
          <xsd:enumeration value="2020-02"/>
          <xsd:enumeration value="2020-01"/>
          <xsd:enumeration value="2019-12"/>
          <xsd:enumeration value="2019-11"/>
          <xsd:enumeration value="2019-10"/>
          <xsd:enumeration value="2019-09"/>
          <xsd:enumeration value="2019-08"/>
          <xsd:enumeration value="2019-07"/>
          <xsd:enumeration value="2019-06"/>
          <xsd:enumeration value="2019-05"/>
          <xsd:enumeration value="2019-04"/>
          <xsd:enumeration value="2019-03"/>
          <xsd:enumeration value="2019-02"/>
          <xsd:enumeration value="2019-01"/>
          <xsd:enumeration value="2018-12"/>
          <xsd:enumeration value="2018-11"/>
          <xsd:enumeration value="2018-10"/>
          <xsd:enumeration value="2018-09"/>
          <xsd:enumeration value="2018-08"/>
          <xsd:enumeration value="2018-07"/>
          <xsd:enumeration value="2018-06"/>
          <xsd:enumeration value="2018-05"/>
          <xsd:enumeration value="2018-04"/>
          <xsd:enumeration value="2018-03"/>
          <xsd:enumeration value="2018-02"/>
          <xsd:enumeration value="2018-01"/>
          <xsd:enumeration value="2017-12"/>
          <xsd:enumeration value="2017-11"/>
          <xsd:enumeration value="2017-10"/>
          <xsd:enumeration value="2017-09"/>
          <xsd:enumeration value="2017-08"/>
          <xsd:enumeration value="2017-07"/>
          <xsd:enumeration value="2017-06"/>
          <xsd:enumeration value="2017-05"/>
          <xsd:enumeration value="2017-04"/>
          <xsd:enumeration value="2017-03"/>
          <xsd:enumeration value="2017-02"/>
          <xsd:enumeration value="2017-01"/>
        </xsd:restriction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3bb47-a6d5-4b4b-8b7b-622fbe93ba20" elementFormDefault="qualified">
    <xsd:import namespace="http://schemas.microsoft.com/office/2006/documentManagement/types"/>
    <xsd:import namespace="http://schemas.microsoft.com/office/infopath/2007/PartnerControls"/>
    <xsd:element name="Consol_x0020_Ext_x0020_rep_x0020_status" ma:index="14" nillable="true" ma:displayName="Consol Ext rep status" ma:format="Dropdown" ma:internalName="Consol_x0020_Ext_x0020_rep_x0020_status" ma:readOnly="false">
      <xsd:simpleType>
        <xsd:restriction base="dms:Choice">
          <xsd:enumeration value="In progress"/>
          <xsd:enumeration value="Completed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ArchiveStatus xmlns="0fb2008a-491e-4f88-8807-3f8cbb8e8b9e" xsi:nil="true"/>
    <Consol_x0020_Ext_x0020_rep_x0020_status xmlns="0fa3bb47-a6d5-4b4b-8b7b-622fbe93ba20" xsi:nil="true"/>
    <YearQuarter xmlns="0fb2008a-491e-4f88-8807-3f8cbb8e8b9e">2023 Q4</YearQuarter>
    <KeyControl xmlns="0fb2008a-491e-4f88-8807-3f8cbb8e8b9e">(none)</KeyControl>
    <TaxCatchAll xmlns="0fb2008a-491e-4f88-8807-3f8cbb8e8b9e" xsi:nil="true"/>
    <ContentTypeOriginal xmlns="0fb2008a-491e-4f88-8807-3f8cbb8e8b9e">Earnings Release</ContentTypeOriginal>
    <k6b245d636cd46a7b03f10e9bce6ea8c xmlns="0fb2008a-491e-4f88-8807-3f8cbb8e8b9e">
      <Terms xmlns="http://schemas.microsoft.com/office/infopath/2007/PartnerControls"/>
    </k6b245d636cd46a7b03f10e9bce6ea8c>
    <TaxCatchAllLabel xmlns="0fb2008a-491e-4f88-8807-3f8cbb8e8b9e" xsi:nil="true"/>
    <YearMonth xmlns="0fb2008a-491e-4f88-8807-3f8cbb8e8b9e" xsi:nil="true"/>
  </documentManagement>
</p:properties>
</file>

<file path=customXml/itemProps1.xml><?xml version="1.0" encoding="utf-8"?>
<ds:datastoreItem xmlns:ds="http://schemas.openxmlformats.org/officeDocument/2006/customXml" ds:itemID="{035C9BFD-11A1-4E2B-92CA-35A8C4DA4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2008a-491e-4f88-8807-3f8cbb8e8b9e"/>
    <ds:schemaRef ds:uri="0fa3bb47-a6d5-4b4b-8b7b-622fbe93ba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AF8BE3-BA4D-46DB-A3CB-B67A013CA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1EAD2-E4AF-40BC-858B-63FB1796E0C6}">
  <ds:schemaRefs>
    <ds:schemaRef ds:uri="http://purl.org/dc/dcmitype/"/>
    <ds:schemaRef ds:uri="http://purl.org/dc/terms/"/>
    <ds:schemaRef ds:uri="http://schemas.microsoft.com/office/2006/documentManagement/types"/>
    <ds:schemaRef ds:uri="0fb2008a-491e-4f88-8807-3f8cbb8e8b9e"/>
    <ds:schemaRef ds:uri="0fa3bb47-a6d5-4b4b-8b7b-622fbe93ba2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 and OCI</vt:lpstr>
      <vt:lpstr>BS</vt:lpstr>
      <vt:lpstr>Equity</vt:lpstr>
      <vt:lpstr>CF</vt:lpstr>
      <vt:lpstr>Key tables</vt:lpstr>
      <vt:lpstr>Note 1 - Segment reporting</vt:lpstr>
      <vt:lpstr>Note 2 - Revenues</vt:lpstr>
      <vt:lpstr>Notes 3 -&gt;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2024-02-14T12:26:34Z</dcterms:created>
  <dcterms:modified xsi:type="dcterms:W3CDTF">2024-02-14T14:01:11Z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0x0101004B995F9EF653854D93AD49519708452F010097A18CADF1E26C4FA94A20DC0284C37B</vt:lpwstr>
  </property>
  <property fmtid="{D5CDD505-2E9C-101B-9397-08002B2CF9AE}" pid="5" name="GovLECodeName">
    <vt:lpwstr/>
  </property>
</Properties>
</file>