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570" windowWidth="19740" windowHeight="7065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BS!$A$1:$N$42</definedName>
    <definedName name="_xlnm.Print_Area" localSheetId="2">CF!$A$1:$Q$38</definedName>
    <definedName name="_xlnm.Print_Area" localSheetId="3">Equity!$A$1:$O$26</definedName>
    <definedName name="_xlnm.Print_Area" localSheetId="0">'IS &amp; OCI'!$A$1:$L$33</definedName>
    <definedName name="_xlnm.Print_Area" localSheetId="4">Notes!$A$1:$K$245</definedName>
  </definedNames>
  <calcPr calcId="145621"/>
</workbook>
</file>

<file path=xl/calcChain.xml><?xml version="1.0" encoding="utf-8"?>
<calcChain xmlns="http://schemas.openxmlformats.org/spreadsheetml/2006/main">
  <c r="J151" i="7" l="1"/>
  <c r="J148" i="7"/>
  <c r="F35" i="8" l="1"/>
  <c r="F25" i="8"/>
  <c r="G32" i="6" l="1"/>
  <c r="G39" i="6"/>
  <c r="G38" i="6"/>
  <c r="G34" i="6"/>
  <c r="G35" i="6"/>
  <c r="G36" i="6"/>
  <c r="L22" i="9"/>
  <c r="J22" i="9"/>
  <c r="J92" i="7" l="1"/>
  <c r="H92" i="7"/>
  <c r="F92" i="7"/>
  <c r="J76" i="7"/>
  <c r="F36" i="7"/>
  <c r="H36" i="7"/>
  <c r="J36" i="7"/>
  <c r="J60" i="7"/>
  <c r="H60" i="7"/>
  <c r="H208" i="7"/>
  <c r="K209" i="7" l="1"/>
  <c r="F59" i="7" l="1"/>
  <c r="F58" i="7"/>
  <c r="F196" i="7"/>
  <c r="J196" i="7"/>
  <c r="H196" i="7"/>
  <c r="F60" i="7" l="1"/>
  <c r="F27" i="5"/>
  <c r="F150" i="7"/>
  <c r="G19" i="6"/>
  <c r="G20" i="6"/>
  <c r="G12" i="6"/>
  <c r="F15" i="5"/>
  <c r="F16" i="5" s="1"/>
  <c r="F20" i="5" s="1"/>
  <c r="F68" i="7" l="1"/>
  <c r="H68" i="7"/>
  <c r="J150" i="7"/>
  <c r="J152" i="7" s="1"/>
  <c r="J208" i="7"/>
  <c r="F232" i="7"/>
  <c r="H232" i="7"/>
  <c r="F242" i="7"/>
  <c r="H242" i="7"/>
  <c r="J242" i="7"/>
  <c r="F133" i="7" l="1"/>
  <c r="H133" i="7"/>
  <c r="J133" i="7"/>
  <c r="F182" i="7" l="1"/>
  <c r="F185" i="7" s="1"/>
  <c r="H182" i="7"/>
  <c r="H185" i="7" s="1"/>
  <c r="J182" i="7"/>
  <c r="J185" i="7" s="1"/>
  <c r="J18" i="8" l="1"/>
  <c r="N21" i="9" l="1"/>
  <c r="N10" i="9"/>
  <c r="G28" i="6"/>
  <c r="G37" i="6"/>
  <c r="G40" i="6" s="1"/>
  <c r="J27" i="5"/>
  <c r="J15" i="5"/>
  <c r="J16" i="5" s="1"/>
  <c r="H27" i="5"/>
  <c r="J232" i="7"/>
  <c r="F200" i="7" l="1"/>
  <c r="F208" i="7" l="1"/>
  <c r="J118" i="7"/>
  <c r="H118" i="7"/>
  <c r="F118" i="7"/>
  <c r="F18" i="8" l="1"/>
  <c r="H18" i="8"/>
  <c r="J34" i="8"/>
  <c r="J36" i="8" s="1"/>
  <c r="H25" i="8"/>
  <c r="J25" i="8"/>
  <c r="F33" i="8"/>
  <c r="H33" i="8"/>
  <c r="H34" i="8" s="1"/>
  <c r="H36" i="8" s="1"/>
  <c r="J33" i="8"/>
  <c r="F34" i="8" l="1"/>
  <c r="F36" i="8" s="1"/>
  <c r="K37" i="6"/>
  <c r="K40" i="6" s="1"/>
  <c r="K28" i="6"/>
  <c r="K20" i="6"/>
  <c r="K12" i="6"/>
  <c r="I37" i="6"/>
  <c r="I40" i="6" s="1"/>
  <c r="K21" i="6" l="1"/>
  <c r="K41" i="6"/>
  <c r="F106" i="7" l="1"/>
  <c r="H15" i="5" l="1"/>
  <c r="F76" i="7" l="1"/>
  <c r="H106" i="7" l="1"/>
  <c r="H76" i="7"/>
  <c r="J166" i="7"/>
  <c r="J165" i="7"/>
  <c r="J163" i="7"/>
  <c r="J162" i="7"/>
  <c r="J161" i="7"/>
  <c r="J159" i="7"/>
  <c r="H150" i="7"/>
  <c r="J106" i="7" l="1"/>
  <c r="H152" i="7"/>
  <c r="J167" i="7"/>
  <c r="D25" i="9" l="1"/>
  <c r="F25" i="9"/>
  <c r="H25" i="9"/>
  <c r="L25" i="9" l="1"/>
  <c r="N11" i="9" l="1"/>
  <c r="I32" i="6" l="1"/>
  <c r="I28" i="6"/>
  <c r="I20" i="6"/>
  <c r="I12" i="6"/>
  <c r="I21" i="6" l="1"/>
  <c r="I41" i="6"/>
  <c r="F152" i="7" l="1"/>
  <c r="J25" i="9" l="1"/>
  <c r="H166" i="7" l="1"/>
  <c r="H162" i="7"/>
  <c r="H163" i="7"/>
  <c r="H161" i="7" l="1"/>
  <c r="H167" i="7" l="1"/>
  <c r="G4" i="6"/>
  <c r="J13" i="9" l="1"/>
  <c r="L13" i="9"/>
  <c r="E25" i="9" l="1"/>
  <c r="G25" i="9"/>
  <c r="I25" i="9"/>
  <c r="K25" i="9"/>
  <c r="N25" i="9" l="1"/>
  <c r="N24" i="9" l="1"/>
  <c r="N23" i="9"/>
  <c r="N8" i="9"/>
  <c r="N9" i="9"/>
  <c r="N12" i="9"/>
  <c r="H13" i="9"/>
  <c r="F13" i="9"/>
  <c r="D13" i="9"/>
  <c r="N13" i="9" l="1"/>
  <c r="F159" i="7" l="1"/>
  <c r="H159" i="7"/>
  <c r="H20" i="5" l="1"/>
  <c r="H22" i="5" s="1"/>
  <c r="H28" i="5" s="1"/>
  <c r="G21" i="6" l="1"/>
  <c r="F22" i="5" l="1"/>
  <c r="F28" i="5" s="1"/>
  <c r="G41" i="6" l="1"/>
  <c r="N22" i="9"/>
  <c r="J20" i="5"/>
  <c r="J22" i="5" s="1"/>
  <c r="J28" i="5" s="1"/>
</calcChain>
</file>

<file path=xl/sharedStrings.xml><?xml version="1.0" encoding="utf-8"?>
<sst xmlns="http://schemas.openxmlformats.org/spreadsheetml/2006/main" count="479" uniqueCount="279">
  <si>
    <t xml:space="preserve"> </t>
  </si>
  <si>
    <t>December 31,</t>
  </si>
  <si>
    <t>Cash and cash equivalents</t>
  </si>
  <si>
    <t>Income taxes payable</t>
  </si>
  <si>
    <t>Other long-term liabilities</t>
  </si>
  <si>
    <t xml:space="preserve">Depreciation and amortization 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</si>
  <si>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</si>
  <si>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</si>
  <si>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</si>
  <si>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</si>
  <si>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</si>
  <si>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</si>
  <si>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</si>
  <si>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</si>
  <si>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</si>
  <si>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</si>
  <si>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</si>
  <si>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</si>
  <si>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</si>
  <si>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</si>
  <si>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</si>
  <si>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</si>
  <si>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</si>
  <si>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</si>
  <si>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</si>
  <si>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</si>
  <si>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Goodwill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</si>
  <si>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</si>
  <si>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</si>
  <si>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</si>
  <si>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</si>
  <si>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</si>
  <si>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</si>
  <si>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</si>
  <si>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</si>
  <si>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</si>
  <si>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  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</si>
  <si>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</si>
  <si>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</si>
  <si>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</si>
  <si>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</si>
  <si>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</si>
  <si>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</si>
  <si>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</si>
  <si>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</si>
  <si>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issued and outstanding 217,799,997 shares </t>
  </si>
  <si>
    <t xml:space="preserve">     Total</t>
  </si>
  <si>
    <t>Interest bearing receivables</t>
  </si>
  <si>
    <t>Restricted cash (current and long-term)</t>
  </si>
  <si>
    <t>Acquired treasury shares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</si>
  <si>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</si>
  <si>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</si>
  <si>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</si>
  <si>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</si>
  <si>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</si>
  <si>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</si>
  <si>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</si>
  <si>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</si>
  <si>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</si>
  <si>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</si>
  <si>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</si>
  <si>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</si>
  <si>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</si>
  <si>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</si>
  <si>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</si>
  <si>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</si>
  <si>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</si>
  <si>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</si>
  <si>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Completed during 2010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</si>
  <si>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</si>
  <si>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</si>
  <si>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</si>
  <si>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</si>
  <si>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</si>
  <si>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</si>
  <si>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</si>
  <si>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</si>
  <si>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</si>
  <si>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>Research and development costs, gross</t>
  </si>
  <si>
    <t>Other operating income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</si>
  <si>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</si>
  <si>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</si>
  <si>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</si>
  <si>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</si>
  <si>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</si>
  <si>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</si>
  <si>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</si>
  <si>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</si>
  <si>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Proceeds from sale of treasury shares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</si>
  <si>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</si>
  <si>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</si>
  <si>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</si>
  <si>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</si>
  <si>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</si>
  <si>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 xml:space="preserve"> Income taxes paid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</si>
  <si>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</si>
  <si>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</si>
  <si>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</si>
  <si>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</si>
  <si>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</si>
  <si>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Income before income tax expense</t>
  </si>
  <si>
    <t>Income tax expense</t>
  </si>
  <si>
    <t>Net income to equity holders of PGS ASA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</si>
  <si>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</si>
  <si>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</si>
  <si>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</si>
  <si>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</si>
  <si>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</si>
  <si>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</si>
  <si>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</si>
  <si>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</si>
  <si>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PeopleSoft IS</t>
  </si>
  <si>
    <t>segment report / IS</t>
  </si>
  <si>
    <t>BS specification sheet</t>
  </si>
  <si>
    <t>From equity detal sheet, Share Option cost</t>
  </si>
  <si>
    <t>From Own Shares rollforward CSN, Purchased own shares Q1, Q2, Q3, Q4 Treasury shares = Share Cap, Acc earnings = Add.cap</t>
  </si>
  <si>
    <t>From Own Shares rollforward CSN, 'Conversion of convertible notes'</t>
  </si>
  <si>
    <t>From Equity tab</t>
  </si>
  <si>
    <t>Change in other long-term items related to operating activities</t>
  </si>
  <si>
    <t>Investment in other current -and long-term assets</t>
  </si>
  <si>
    <t>Depreciation, amortization and impairment of long-term assets</t>
  </si>
  <si>
    <t>Completed during 2013</t>
  </si>
  <si>
    <t>From Own Shares rollforward CSN, 'Purchased own shares''</t>
  </si>
  <si>
    <t>(In millions of US dollars)</t>
  </si>
  <si>
    <t>(In millions US of dollars)</t>
  </si>
  <si>
    <t>Operating profit/EBIT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</si>
  <si>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</si>
  <si>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</si>
  <si>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</si>
  <si>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</si>
  <si>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Sum line 78, 79, 83 Note 4 / segment report</t>
  </si>
  <si>
    <t xml:space="preserve">Cumm trans adju from OCI </t>
  </si>
  <si>
    <t>From CF_Worksheet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</si>
  <si>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</si>
  <si>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</si>
  <si>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</si>
  <si>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</si>
  <si>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Net change in deferred steaming depreciation costs</t>
  </si>
  <si>
    <t>Depreciation capitalized and deferred, net</t>
  </si>
  <si>
    <t>Depreciation capitalized in MC</t>
  </si>
  <si>
    <t>Adjustment for deferred loan costs (offset in long-term debt)</t>
  </si>
  <si>
    <t>Employee benefit plans</t>
  </si>
  <si>
    <t xml:space="preserve">         Total long-term assets</t>
  </si>
  <si>
    <t>From segment report</t>
  </si>
  <si>
    <t>Ties to segment report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</si>
  <si>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</si>
  <si>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</si>
  <si>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</si>
  <si>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</si>
  <si>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</si>
  <si>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</si>
  <si>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</si>
  <si>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IS</t>
  </si>
  <si>
    <t>ER Q4 2013 was $211.5 mill. Reclassed in annual report as described in the two lines below lines below:</t>
  </si>
  <si>
    <t>ER Q4 2013 was $ 55.4 mill. Reclassed $27.9 mill relating to Saepetro from "Accrued revenues and other receivables" to "Accounts receivables"</t>
  </si>
  <si>
    <t>ER Q4 2013 was $118.0 mill. Reclassed $6.5 mill relating to PGS Khazar short term loan from "Accounts receivable" to "Other current assets"</t>
  </si>
  <si>
    <t>Sum revenues Note 3 / segment report</t>
  </si>
  <si>
    <t>Sum Note 4 /  segment report</t>
  </si>
  <si>
    <t>Segment report / note 3 imapirment (reversal) of long term assets</t>
  </si>
  <si>
    <t>Segment report / note 3 other operating income</t>
  </si>
  <si>
    <t>Ties to sum Note 3</t>
  </si>
  <si>
    <t>Sum note 5 plus impairment &amp; impairment of long-term assets</t>
  </si>
  <si>
    <t>Was 13.0 in Q4 ER. Reclass from "Other" to "Share of (income) loss in associated companies". See note 7.</t>
  </si>
  <si>
    <t>Was 4.8 in Q4 ER. Reclass from "Other" to "Share of (income) loss in associated companies". See note 7.</t>
  </si>
  <si>
    <t>Impairment of long-term assets</t>
  </si>
  <si>
    <t>Increase in long-term restricted cash</t>
  </si>
  <si>
    <t>Net cash used in investing activities</t>
  </si>
  <si>
    <t>Loss on sale and retirement of assets</t>
  </si>
  <si>
    <t xml:space="preserve"> Proceeds from sale and disposal of assets</t>
  </si>
  <si>
    <t xml:space="preserve"> Share of loss in associated companies and impairments</t>
  </si>
  <si>
    <t>Transfer of actuarial gains and losses net of tax</t>
  </si>
  <si>
    <t>Balance as of January 1, 2014</t>
  </si>
  <si>
    <t>Accrued expenses and other current liabilities</t>
  </si>
  <si>
    <t>Change in other current items related to operating activities</t>
  </si>
  <si>
    <t xml:space="preserve">Loss from associated companies </t>
  </si>
  <si>
    <t>Segment report, net cost of sales</t>
  </si>
  <si>
    <t>Segment report total S,G&amp;A</t>
  </si>
  <si>
    <t>Sum Note 7</t>
  </si>
  <si>
    <t>From segment report "income (loss) from equity investments</t>
  </si>
  <si>
    <t xml:space="preserve">line 12,13,13 must be according to IS. </t>
  </si>
  <si>
    <t>Revenues by service type:</t>
  </si>
  <si>
    <t>Net drawdown of Revolving Credit Facility</t>
  </si>
  <si>
    <t>Changed according to  angola -30,3</t>
  </si>
  <si>
    <t>Notes to the Condensed Interim Consolidated Financial Statements - First Quarter 2015</t>
  </si>
  <si>
    <t>Items that will not be reclassified to profit and loss</t>
  </si>
  <si>
    <t>Other comprehensive income for the period, net of tax</t>
  </si>
  <si>
    <t>March 31,</t>
  </si>
  <si>
    <t>Impairments</t>
  </si>
  <si>
    <t>Depreciation, amortization and impairment consists of the following:</t>
  </si>
  <si>
    <t>Current tax expense</t>
  </si>
  <si>
    <t>Deferred tax expense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</si>
  <si>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</si>
  <si>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</si>
  <si>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</si>
  <si>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</si>
  <si>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</si>
  <si>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</si>
  <si>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</si>
  <si>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</si>
  <si>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</si>
  <si>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</si>
  <si>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</si>
  <si>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</si>
  <si>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</si>
  <si>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current portion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</si>
  <si>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</si>
  <si>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</si>
  <si>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</si>
  <si>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</si>
  <si>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</si>
  <si>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</si>
  <si>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</si>
  <si>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</si>
  <si>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</si>
  <si>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Vessel allocation:</t>
  </si>
  <si>
    <t>Contract</t>
  </si>
  <si>
    <t>MultiClient</t>
  </si>
  <si>
    <t>Steaming</t>
  </si>
  <si>
    <t>Yard</t>
  </si>
  <si>
    <t>Standby</t>
  </si>
  <si>
    <t xml:space="preserve"> Condensed Consolidated Statements of Profit and Loss</t>
  </si>
  <si>
    <t xml:space="preserve">For the quarter ended March 31, 2014 </t>
  </si>
  <si>
    <t>For the quarter ended March 31, 2015</t>
  </si>
  <si>
    <t>Balance as of March 31, 2014</t>
  </si>
  <si>
    <t>Balance as of January 1, 2015</t>
  </si>
  <si>
    <t>Balance as of March 31, 2015</t>
  </si>
  <si>
    <t xml:space="preserve">Total 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</si>
  <si>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</si>
  <si>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</si>
  <si>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</si>
  <si>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</si>
  <si>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Revaluation of shares available-for-sale</t>
  </si>
  <si>
    <t>Other comprehensive income (loss) of associated companies</t>
  </si>
  <si>
    <t>Translation adjustments and other</t>
  </si>
  <si>
    <t>Reclassification adjustments for losses (gains) included in profit and loss</t>
  </si>
  <si>
    <t>Items that may be subsequently reclassified to profit and loss</t>
  </si>
  <si>
    <t>A reconciliation of reclassification adjustments included in the Consolidated Statements of Profit and Loss:</t>
  </si>
  <si>
    <t>Completed during 2009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</si>
  <si>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</si>
  <si>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</si>
  <si>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</si>
  <si>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</si>
  <si>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-</t>
  </si>
  <si>
    <t>Completed during 2015</t>
  </si>
  <si>
    <t xml:space="preserve">Term loan B, Libor (minimum 75 bp) + 250 Basis points, due 2021 </t>
  </si>
  <si>
    <t xml:space="preserve">Revolving credit facility, due 2018 </t>
  </si>
  <si>
    <t>Revolving credit facility, due 2018</t>
  </si>
  <si>
    <t>Net income (loss) to equity holders of PGS ASA</t>
  </si>
  <si>
    <t>Note 1 - Revenues</t>
  </si>
  <si>
    <t>Note 2 - Net operating expenses excluding depreciation, amortization and impairments</t>
  </si>
  <si>
    <t>Note 3 - Depreciation, amortization and impairments</t>
  </si>
  <si>
    <t>Note 4 - Loss from associated companies</t>
  </si>
  <si>
    <t>Note 5 - Interest expense</t>
  </si>
  <si>
    <t>Note 6 - Other financial expense, net</t>
  </si>
  <si>
    <t>Note 7 - Income tax expense</t>
  </si>
  <si>
    <t>Note 8 - Property and equipment</t>
  </si>
  <si>
    <t>Note 9 - MultiClient library</t>
  </si>
  <si>
    <t>Note 10 - Liquidity and financing</t>
  </si>
  <si>
    <t>Note 11 - Earnings per share</t>
  </si>
  <si>
    <t>Note 12 - Components of Other comprehensive income</t>
  </si>
  <si>
    <t xml:space="preserve">Write-off relating to Term loan refinancing </t>
  </si>
  <si>
    <t xml:space="preserve">Long-term debt </t>
  </si>
  <si>
    <t>Income tax expense consists of the following:</t>
  </si>
  <si>
    <t>Key Financial Figures</t>
  </si>
  <si>
    <t>(In millions of US dollars, except per share data)</t>
  </si>
  <si>
    <t>Revenues</t>
  </si>
  <si>
    <t>EBITDA (as defined, see note 14)</t>
  </si>
  <si>
    <t>EBIT ex. Impairment charges</t>
  </si>
  <si>
    <t>EBIT as reported</t>
  </si>
  <si>
    <t>Net income to equity holders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</si>
  <si>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</si>
  <si>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</si>
  <si>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</si>
  <si>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</si>
  <si>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</si>
  <si>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r>
      <t xml:space="preserve">Completed during 2014 </t>
    </r>
    <r>
      <rPr>
        <sz val="8"/>
        <rFont val="Calibri"/>
        <family val="2"/>
      </rPr>
      <t xml:space="preserve">(1) </t>
    </r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</si>
  <si>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Includes capital expenditure incurred, whether paid or not.</t>
    </r>
  </si>
  <si>
    <t>(1) MultiClient library with net book value of $12.7 million has been reclassified from "Surveys in progress" to "Completed during 2014" as of December 31, 2014.</t>
  </si>
  <si>
    <t>Capital expenditures 1) consists of the following: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</si>
</sst>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&quot;$&quot;\ * #,##0_);_(&quot;$&quot;\ * \(#,##0\);_(&quot;$&quot;\ * &quot;-&quot;_);_(@_)"/>
    <numFmt numFmtId="171" formatCode="_(* #,##0_);_(* \(#,##0\);_(* &quot;-&quot;??_);_(@_)"/>
    <numFmt numFmtId="172" formatCode="_(&quot;$&quot;* #,##0_);_(&quot;$&quot;* \(#,##0\);_(&quot;$&quot;* &quot;-&quot;??_);_(@_)"/>
    <numFmt numFmtId="173" formatCode="_ * #,##0_ ;_ * \(#,##0\)_ ;_ * &quot;-&quot;_ ;_ @_ "/>
    <numFmt numFmtId="174" formatCode="_(* #,##0.0_);_(* \(#,##0.0\);_(* &quot;-&quot;??_);_(@_)"/>
    <numFmt numFmtId="175" formatCode="#,##0;[Red]\(#,##0\)"/>
    <numFmt numFmtId="176" formatCode="_-* #,##0_-;\-* #,##0_-;_-* &quot;-&quot;_-;_-@_-"/>
    <numFmt numFmtId="177" formatCode="_-* #,##0.00_-;\-* #,##0.00_-;_-* &quot;-&quot;??_-;_-@_-"/>
    <numFmt numFmtId="178" formatCode="_(* #,##0,;_(* \(#,##0,\);_(* &quot;-&quot;_);_(@_)"/>
    <numFmt numFmtId="179" formatCode="_-&quot;£&quot;* #,##0.00_-;\-&quot;£&quot;* #,##0.00_-;_-&quot;£&quot;* &quot;-&quot;??_-;_-@_-"/>
    <numFmt numFmtId="180" formatCode="_(* #,##0.0_);_(* \(#,##0.0\);_(* &quot;-&quot;_);_(@_)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color theme="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sz val="8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Times New Roman"/>
      <family val="1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3">
    <xf numFmtId="0" fontId="0" fillId="0" borderId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40" fillId="0" borderId="0" applyNumberFormat="0" applyFill="0" applyBorder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0" fontId="43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16" borderId="8" applyNumberFormat="0" applyProtection="0">
      <alignment vertical="center"/>
    </xf>
    <xf numFmtId="0" fontId="29" fillId="16" borderId="9" applyNumberFormat="0" applyProtection="0"/>
    <xf numFmtId="0" fontId="45" fillId="16" borderId="10" applyNumberFormat="0" applyProtection="0">
      <alignment vertical="center"/>
    </xf>
    <xf numFmtId="0" fontId="45" fillId="16" borderId="11" applyNumberFormat="0" applyProtection="0">
      <alignment vertical="center"/>
    </xf>
    <xf numFmtId="0" fontId="45" fillId="16" borderId="0" applyNumberFormat="0" applyProtection="0">
      <alignment vertical="center"/>
    </xf>
    <xf numFmtId="0" fontId="38" fillId="0" borderId="12" applyNumberFormat="0" applyProtection="0"/>
    <xf numFmtId="0" fontId="32" fillId="0" borderId="13" applyNumberFormat="0" applyProtection="0">
      <alignment horizontal="left" textRotation="90" wrapText="1"/>
    </xf>
    <xf numFmtId="0" fontId="46" fillId="16" borderId="0" applyNumberFormat="0" applyProtection="0"/>
    <xf numFmtId="0" fontId="47" fillId="0" borderId="0" applyNumberFormat="0" applyFill="0" applyBorder="0" applyAlignment="0" applyProtection="0"/>
    <xf numFmtId="0" fontId="48" fillId="0" borderId="0"/>
    <xf numFmtId="0" fontId="20" fillId="0" borderId="0"/>
    <xf numFmtId="0" fontId="17" fillId="0" borderId="0"/>
    <xf numFmtId="0" fontId="49" fillId="0" borderId="0"/>
    <xf numFmtId="0" fontId="39" fillId="0" borderId="0"/>
    <xf numFmtId="0" fontId="32" fillId="0" borderId="0"/>
    <xf numFmtId="175" fontId="50" fillId="17" borderId="0"/>
    <xf numFmtId="175" fontId="50" fillId="17" borderId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/>
    <xf numFmtId="0" fontId="51" fillId="0" borderId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1" fillId="0" borderId="0"/>
    <xf numFmtId="169" fontId="52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3" fontId="19" fillId="0" borderId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3" fillId="0" borderId="0" applyFont="0" applyFill="0" applyBorder="0" applyAlignment="0" applyProtection="0"/>
    <xf numFmtId="177" fontId="55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8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18" borderId="0">
      <alignment horizontal="right"/>
    </xf>
    <xf numFmtId="38" fontId="58" fillId="0" borderId="0"/>
    <xf numFmtId="38" fontId="59" fillId="0" borderId="0"/>
    <xf numFmtId="38" fontId="60" fillId="0" borderId="0"/>
    <xf numFmtId="38" fontId="61" fillId="0" borderId="0"/>
    <xf numFmtId="0" fontId="19" fillId="0" borderId="0"/>
    <xf numFmtId="0" fontId="19" fillId="0" borderId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37" fontId="63" fillId="19" borderId="0"/>
    <xf numFmtId="37" fontId="64" fillId="19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4" fillId="0" borderId="0"/>
    <xf numFmtId="0" fontId="2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1" fillId="0" borderId="0"/>
    <xf numFmtId="0" fontId="1" fillId="0" borderId="0"/>
    <xf numFmtId="0" fontId="1" fillId="0" borderId="0"/>
    <xf numFmtId="0" fontId="2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0" fontId="1" fillId="3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5" fillId="0" borderId="1">
      <alignment horizontal="center"/>
    </xf>
    <xf numFmtId="3" fontId="62" fillId="0" borderId="0" applyFont="0" applyFill="0" applyBorder="0" applyAlignment="0" applyProtection="0"/>
    <xf numFmtId="0" fontId="62" fillId="20" borderId="0" applyNumberFormat="0" applyFont="0" applyBorder="0" applyAlignment="0" applyProtection="0"/>
    <xf numFmtId="0" fontId="17" fillId="21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57">
    <xf numFmtId="0" fontId="0" fillId="0" borderId="0" xfId="0"/>
    <xf numFmtId="0" fontId="3" fillId="0" borderId="0" xfId="0" applyFont="1"/>
    <xf numFmtId="171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1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2" fontId="3" fillId="0" borderId="0" xfId="0" applyNumberFormat="1" applyFont="1"/>
    <xf numFmtId="167" fontId="3" fillId="0" borderId="0" xfId="0" applyNumberFormat="1" applyFont="1"/>
    <xf numFmtId="172" fontId="3" fillId="0" borderId="0" xfId="2" applyNumberFormat="1" applyFont="1" applyBorder="1"/>
    <xf numFmtId="167" fontId="3" fillId="0" borderId="0" xfId="0" applyNumberFormat="1" applyFont="1" applyBorder="1"/>
    <xf numFmtId="167" fontId="3" fillId="0" borderId="0" xfId="0" applyNumberFormat="1" applyFont="1" applyFill="1"/>
    <xf numFmtId="171" fontId="6" fillId="0" borderId="0" xfId="1" applyNumberFormat="1" applyFont="1" applyBorder="1" applyAlignment="1">
      <alignment horizontal="left"/>
    </xf>
    <xf numFmtId="172" fontId="6" fillId="0" borderId="0" xfId="2" applyNumberFormat="1" applyFont="1" applyFill="1" applyBorder="1"/>
    <xf numFmtId="171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1" fontId="3" fillId="0" borderId="0" xfId="1" applyNumberFormat="1" applyFont="1" applyFill="1"/>
    <xf numFmtId="0" fontId="7" fillId="0" borderId="0" xfId="0" applyFont="1" applyBorder="1"/>
    <xf numFmtId="0" fontId="3" fillId="0" borderId="0" xfId="0" applyFont="1" applyFill="1" applyBorder="1" applyAlignment="1">
      <alignment horizontal="center"/>
    </xf>
    <xf numFmtId="167" fontId="3" fillId="0" borderId="0" xfId="0" applyNumberFormat="1" applyFont="1" applyFill="1" applyBorder="1"/>
    <xf numFmtId="0" fontId="0" fillId="0" borderId="0" xfId="0" applyFill="1"/>
    <xf numFmtId="172" fontId="6" fillId="0" borderId="0" xfId="2" applyNumberFormat="1" applyFont="1" applyBorder="1"/>
    <xf numFmtId="170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3" fontId="3" fillId="0" borderId="0" xfId="1" applyNumberFormat="1" applyFont="1" applyBorder="1"/>
    <xf numFmtId="172" fontId="4" fillId="0" borderId="0" xfId="2" applyNumberFormat="1" applyFont="1" applyFill="1" applyBorder="1"/>
    <xf numFmtId="171" fontId="3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/>
    <xf numFmtId="171" fontId="3" fillId="0" borderId="0" xfId="1" applyNumberFormat="1" applyFont="1" applyFill="1" applyAlignment="1">
      <alignment horizontal="left"/>
    </xf>
    <xf numFmtId="171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71" fontId="3" fillId="0" borderId="0" xfId="1" applyNumberFormat="1" applyFont="1" applyFill="1" applyBorder="1"/>
    <xf numFmtId="172" fontId="3" fillId="0" borderId="0" xfId="0" applyNumberFormat="1" applyFont="1" applyBorder="1"/>
    <xf numFmtId="0" fontId="8" fillId="0" borderId="0" xfId="0" applyFont="1" applyFill="1" applyBorder="1"/>
    <xf numFmtId="0" fontId="11" fillId="0" borderId="0" xfId="0" applyFont="1"/>
    <xf numFmtId="3" fontId="3" fillId="0" borderId="0" xfId="0" applyNumberFormat="1" applyFont="1"/>
    <xf numFmtId="3" fontId="4" fillId="0" borderId="0" xfId="0" applyNumberFormat="1" applyFont="1"/>
    <xf numFmtId="173" fontId="0" fillId="0" borderId="0" xfId="0" applyNumberFormat="1" applyBorder="1"/>
    <xf numFmtId="169" fontId="3" fillId="0" borderId="0" xfId="0" applyNumberFormat="1" applyFont="1"/>
    <xf numFmtId="0" fontId="1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/>
    <xf numFmtId="171" fontId="3" fillId="0" borderId="0" xfId="0" applyNumberFormat="1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3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0" fontId="4" fillId="0" borderId="0" xfId="3" applyNumberFormat="1" applyFont="1" applyFill="1" applyBorder="1"/>
    <xf numFmtId="167" fontId="3" fillId="0" borderId="0" xfId="3" applyNumberFormat="1" applyFont="1" applyFill="1" applyBorder="1"/>
    <xf numFmtId="167" fontId="3" fillId="0" borderId="0" xfId="3" applyNumberFormat="1" applyFont="1" applyFill="1"/>
    <xf numFmtId="167" fontId="11" fillId="0" borderId="0" xfId="3" applyNumberFormat="1" applyFont="1" applyFill="1" applyBorder="1"/>
    <xf numFmtId="167" fontId="3" fillId="0" borderId="0" xfId="3" applyNumberFormat="1" applyFont="1" applyBorder="1"/>
    <xf numFmtId="167" fontId="3" fillId="0" borderId="0" xfId="3" applyNumberFormat="1" applyFont="1"/>
    <xf numFmtId="170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1" fontId="3" fillId="0" borderId="0" xfId="3" applyNumberFormat="1" applyFont="1"/>
    <xf numFmtId="170" fontId="3" fillId="0" borderId="0" xfId="3" applyNumberFormat="1" applyFont="1" applyBorder="1"/>
    <xf numFmtId="167" fontId="11" fillId="0" borderId="0" xfId="3" applyNumberFormat="1" applyFont="1"/>
    <xf numFmtId="0" fontId="17" fillId="0" borderId="0" xfId="3" applyFont="1" applyFill="1" applyBorder="1"/>
    <xf numFmtId="0" fontId="3" fillId="0" borderId="2" xfId="3" applyFont="1" applyFill="1" applyBorder="1"/>
    <xf numFmtId="173" fontId="11" fillId="0" borderId="0" xfId="3" applyNumberFormat="1" applyFont="1" applyFill="1"/>
    <xf numFmtId="173" fontId="3" fillId="0" borderId="0" xfId="3" applyNumberFormat="1" applyFont="1" applyAlignment="1">
      <alignment horizontal="center"/>
    </xf>
    <xf numFmtId="173" fontId="3" fillId="0" borderId="0" xfId="3" applyNumberFormat="1" applyFont="1" applyBorder="1" applyAlignment="1">
      <alignment horizontal="center"/>
    </xf>
    <xf numFmtId="167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7" fontId="8" fillId="0" borderId="0" xfId="3" applyNumberFormat="1" applyFont="1" applyBorder="1"/>
    <xf numFmtId="0" fontId="12" fillId="0" borderId="0" xfId="3" applyFont="1"/>
    <xf numFmtId="167" fontId="8" fillId="0" borderId="0" xfId="3" applyNumberFormat="1" applyFont="1"/>
    <xf numFmtId="167" fontId="4" fillId="0" borderId="0" xfId="3" applyNumberFormat="1" applyFont="1" applyFill="1" applyBorder="1"/>
    <xf numFmtId="0" fontId="11" fillId="0" borderId="0" xfId="3" applyFont="1"/>
    <xf numFmtId="0" fontId="18" fillId="0" borderId="0" xfId="3" applyFont="1"/>
    <xf numFmtId="0" fontId="8" fillId="0" borderId="0" xfId="3" applyFont="1" applyFill="1"/>
    <xf numFmtId="170" fontId="8" fillId="0" borderId="0" xfId="3" applyNumberFormat="1" applyFont="1" applyFill="1" applyBorder="1"/>
    <xf numFmtId="41" fontId="3" fillId="0" borderId="0" xfId="3" applyNumberFormat="1" applyFont="1"/>
    <xf numFmtId="170" fontId="2" fillId="0" borderId="0" xfId="3" applyNumberFormat="1" applyFill="1"/>
    <xf numFmtId="0" fontId="12" fillId="0" borderId="0" xfId="3" applyFont="1" applyFill="1"/>
    <xf numFmtId="170" fontId="11" fillId="0" borderId="0" xfId="3" applyNumberFormat="1" applyFont="1" applyFill="1" applyBorder="1"/>
    <xf numFmtId="0" fontId="18" fillId="0" borderId="0" xfId="3" applyFont="1" applyFill="1"/>
    <xf numFmtId="170" fontId="18" fillId="0" borderId="0" xfId="3" applyNumberFormat="1" applyFont="1" applyFill="1" applyAlignment="1"/>
    <xf numFmtId="173" fontId="10" fillId="0" borderId="0" xfId="3" applyNumberFormat="1" applyFont="1" applyFill="1" applyBorder="1"/>
    <xf numFmtId="0" fontId="18" fillId="0" borderId="0" xfId="3" applyFont="1" applyFill="1" applyAlignment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11" fillId="0" borderId="0" xfId="3" applyFont="1" applyBorder="1"/>
    <xf numFmtId="0" fontId="3" fillId="0" borderId="0" xfId="3" applyFont="1" applyAlignment="1">
      <alignment horizontal="centerContinuous"/>
    </xf>
    <xf numFmtId="166" fontId="3" fillId="0" borderId="0" xfId="1" applyNumberFormat="1" applyFont="1" applyFill="1" applyBorder="1"/>
    <xf numFmtId="0" fontId="14" fillId="0" borderId="0" xfId="0" quotePrefix="1" applyFont="1"/>
    <xf numFmtId="0" fontId="3" fillId="0" borderId="0" xfId="3" applyFont="1" applyFill="1" applyBorder="1" applyAlignment="1">
      <alignment horizontal="center"/>
    </xf>
    <xf numFmtId="0" fontId="7" fillId="0" borderId="0" xfId="0" applyFont="1" applyFill="1" applyBorder="1"/>
    <xf numFmtId="171" fontId="3" fillId="0" borderId="0" xfId="1" applyNumberFormat="1" applyFont="1" applyFill="1" applyBorder="1" applyAlignment="1">
      <alignment horizontal="right"/>
    </xf>
    <xf numFmtId="166" fontId="4" fillId="0" borderId="0" xfId="2" applyNumberFormat="1" applyFont="1" applyFill="1" applyBorder="1"/>
    <xf numFmtId="16" fontId="3" fillId="0" borderId="0" xfId="3" quotePrefix="1" applyNumberFormat="1" applyFont="1" applyBorder="1" applyAlignment="1">
      <alignment horizontal="center"/>
    </xf>
    <xf numFmtId="172" fontId="16" fillId="0" borderId="0" xfId="2" applyNumberFormat="1" applyFont="1" applyFill="1" applyBorder="1"/>
    <xf numFmtId="172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0" fontId="16" fillId="0" borderId="0" xfId="3" applyNumberFormat="1" applyFont="1" applyFill="1" applyBorder="1"/>
    <xf numFmtId="170" fontId="11" fillId="0" borderId="0" xfId="3" applyNumberFormat="1" applyFont="1" applyBorder="1"/>
    <xf numFmtId="0" fontId="11" fillId="0" borderId="0" xfId="3" quotePrefix="1" applyNumberFormat="1" applyFont="1" applyFill="1" applyBorder="1" applyAlignment="1">
      <alignment horizontal="center"/>
    </xf>
    <xf numFmtId="41" fontId="11" fillId="0" borderId="0" xfId="3" applyNumberFormat="1" applyFont="1" applyBorder="1" applyAlignment="1">
      <alignment horizontal="center"/>
    </xf>
    <xf numFmtId="0" fontId="12" fillId="0" borderId="0" xfId="3" applyFont="1" applyBorder="1"/>
    <xf numFmtId="0" fontId="11" fillId="0" borderId="0" xfId="3" applyFont="1" applyFill="1" applyBorder="1"/>
    <xf numFmtId="0" fontId="5" fillId="0" borderId="0" xfId="3" applyFont="1" applyFill="1" applyBorder="1" applyAlignment="1"/>
    <xf numFmtId="0" fontId="5" fillId="0" borderId="0" xfId="3" applyFont="1" applyAlignment="1"/>
    <xf numFmtId="0" fontId="5" fillId="0" borderId="0" xfId="3" applyFont="1" applyBorder="1" applyAlignment="1"/>
    <xf numFmtId="0" fontId="3" fillId="0" borderId="0" xfId="3" applyFont="1" applyFill="1" applyBorder="1" applyAlignment="1">
      <alignment horizontal="center"/>
    </xf>
    <xf numFmtId="174" fontId="3" fillId="0" borderId="0" xfId="1" applyNumberFormat="1" applyFont="1" applyFill="1"/>
    <xf numFmtId="0" fontId="3" fillId="0" borderId="0" xfId="3" applyFont="1" applyFill="1" applyBorder="1" applyAlignment="1"/>
    <xf numFmtId="174" fontId="3" fillId="0" borderId="0" xfId="1" applyNumberFormat="1" applyFont="1" applyFill="1" applyBorder="1"/>
    <xf numFmtId="174" fontId="3" fillId="0" borderId="0" xfId="1" applyNumberFormat="1" applyFont="1" applyBorder="1"/>
    <xf numFmtId="174" fontId="16" fillId="0" borderId="0" xfId="1" applyNumberFormat="1" applyFont="1" applyFill="1" applyBorder="1"/>
    <xf numFmtId="174" fontId="4" fillId="0" borderId="0" xfId="1" applyNumberFormat="1" applyFont="1" applyFill="1" applyBorder="1"/>
    <xf numFmtId="174" fontId="3" fillId="0" borderId="0" xfId="1" applyNumberFormat="1" applyFont="1"/>
    <xf numFmtId="174" fontId="11" fillId="0" borderId="0" xfId="1" applyNumberFormat="1" applyFont="1"/>
    <xf numFmtId="174" fontId="6" fillId="0" borderId="0" xfId="1" applyNumberFormat="1" applyFont="1" applyFill="1" applyBorder="1"/>
    <xf numFmtId="174" fontId="11" fillId="0" borderId="0" xfId="1" applyNumberFormat="1" applyFont="1" applyBorder="1"/>
    <xf numFmtId="0" fontId="24" fillId="0" borderId="0" xfId="3" applyFont="1" applyFill="1"/>
    <xf numFmtId="0" fontId="24" fillId="0" borderId="0" xfId="3" quotePrefix="1" applyFont="1"/>
    <xf numFmtId="172" fontId="25" fillId="0" borderId="0" xfId="3" applyNumberFormat="1" applyFont="1" applyFill="1" applyBorder="1"/>
    <xf numFmtId="167" fontId="25" fillId="0" borderId="0" xfId="3" quotePrefix="1" applyNumberFormat="1" applyFont="1" applyFill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9" fillId="0" borderId="0" xfId="0" applyFont="1" applyAlignment="1"/>
    <xf numFmtId="174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3" fontId="26" fillId="0" borderId="0" xfId="0" applyNumberFormat="1" applyFont="1" applyBorder="1"/>
    <xf numFmtId="173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9" fontId="3" fillId="0" borderId="0" xfId="1" applyFont="1"/>
    <xf numFmtId="0" fontId="28" fillId="0" borderId="0" xfId="3" applyFont="1"/>
    <xf numFmtId="167" fontId="24" fillId="0" borderId="0" xfId="3" applyNumberFormat="1" applyFont="1" applyFill="1" applyBorder="1" applyAlignment="1">
      <alignment horizontal="left"/>
    </xf>
    <xf numFmtId="0" fontId="24" fillId="0" borderId="0" xfId="3" applyFont="1" applyAlignment="1">
      <alignment horizontal="left"/>
    </xf>
    <xf numFmtId="166" fontId="28" fillId="0" borderId="0" xfId="1" applyNumberFormat="1" applyFont="1" applyFill="1" applyBorder="1"/>
    <xf numFmtId="0" fontId="30" fillId="0" borderId="0" xfId="3" applyFont="1"/>
    <xf numFmtId="0" fontId="31" fillId="0" borderId="0" xfId="3" applyFont="1" applyFill="1" applyBorder="1"/>
    <xf numFmtId="173" fontId="24" fillId="0" borderId="0" xfId="3" applyNumberFormat="1" applyFont="1" applyFill="1" applyBorder="1"/>
    <xf numFmtId="0" fontId="29" fillId="0" borderId="0" xfId="0" applyFont="1" applyAlignment="1"/>
    <xf numFmtId="0" fontId="30" fillId="0" borderId="0" xfId="0" applyFont="1" applyBorder="1"/>
    <xf numFmtId="172" fontId="31" fillId="0" borderId="0" xfId="2" applyNumberFormat="1" applyFont="1" applyFill="1" applyBorder="1"/>
    <xf numFmtId="170" fontId="24" fillId="0" borderId="0" xfId="0" applyNumberFormat="1" applyFont="1" applyFill="1" applyBorder="1"/>
    <xf numFmtId="167" fontId="24" fillId="0" borderId="0" xfId="0" applyNumberFormat="1" applyFont="1" applyFill="1" applyBorder="1"/>
    <xf numFmtId="0" fontId="29" fillId="0" borderId="0" xfId="0" applyFont="1" applyBorder="1"/>
    <xf numFmtId="0" fontId="29" fillId="0" borderId="0" xfId="0" applyFont="1"/>
    <xf numFmtId="172" fontId="24" fillId="0" borderId="0" xfId="2" applyNumberFormat="1" applyFont="1" applyFill="1" applyBorder="1"/>
    <xf numFmtId="173" fontId="24" fillId="0" borderId="0" xfId="1" applyNumberFormat="1" applyFont="1" applyBorder="1"/>
    <xf numFmtId="173" fontId="30" fillId="0" borderId="0" xfId="1" applyNumberFormat="1" applyFont="1" applyBorder="1"/>
    <xf numFmtId="173" fontId="24" fillId="0" borderId="0" xfId="1" applyNumberFormat="1" applyFont="1" applyFill="1" applyBorder="1"/>
    <xf numFmtId="172" fontId="32" fillId="0" borderId="0" xfId="2" applyNumberFormat="1" applyFont="1" applyFill="1" applyBorder="1"/>
    <xf numFmtId="167" fontId="29" fillId="0" borderId="0" xfId="0" applyNumberFormat="1" applyFont="1" applyFill="1"/>
    <xf numFmtId="174" fontId="33" fillId="0" borderId="0" xfId="1" applyNumberFormat="1" applyFont="1" applyFill="1" applyBorder="1"/>
    <xf numFmtId="16" fontId="3" fillId="0" borderId="0" xfId="3" quotePrefix="1" applyNumberFormat="1" applyFont="1" applyFill="1" applyBorder="1" applyAlignment="1">
      <alignment horizontal="center"/>
    </xf>
    <xf numFmtId="174" fontId="34" fillId="0" borderId="0" xfId="1" applyNumberFormat="1" applyFont="1" applyFill="1" applyBorder="1"/>
    <xf numFmtId="172" fontId="13" fillId="0" borderId="0" xfId="2" applyNumberFormat="1" applyFont="1" applyFill="1" applyBorder="1"/>
    <xf numFmtId="174" fontId="35" fillId="0" borderId="0" xfId="1" applyNumberFormat="1" applyFont="1" applyFill="1" applyBorder="1"/>
    <xf numFmtId="0" fontId="36" fillId="0" borderId="0" xfId="0" applyFont="1" applyFill="1"/>
    <xf numFmtId="0" fontId="36" fillId="0" borderId="0" xfId="0" applyFont="1" applyFill="1" applyBorder="1"/>
    <xf numFmtId="0" fontId="36" fillId="0" borderId="0" xfId="0" applyFont="1" applyBorder="1"/>
    <xf numFmtId="0" fontId="37" fillId="0" borderId="0" xfId="0" applyFont="1" applyFill="1" applyAlignment="1">
      <alignment horizontal="left"/>
    </xf>
    <xf numFmtId="174" fontId="34" fillId="0" borderId="0" xfId="1" quotePrefix="1" applyNumberFormat="1" applyFont="1" applyFill="1" applyBorder="1" applyAlignment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1" fontId="3" fillId="0" borderId="0" xfId="1" applyNumberFormat="1" applyFont="1"/>
    <xf numFmtId="171" fontId="4" fillId="0" borderId="0" xfId="1" applyNumberFormat="1" applyFont="1" applyFill="1" applyBorder="1"/>
    <xf numFmtId="174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7" fontId="22" fillId="0" borderId="0" xfId="3" applyNumberFormat="1" applyFont="1" applyFill="1"/>
    <xf numFmtId="0" fontId="23" fillId="0" borderId="0" xfId="3" applyFont="1" applyFill="1"/>
    <xf numFmtId="167" fontId="33" fillId="0" borderId="0" xfId="3" applyNumberFormat="1" applyFont="1" applyFill="1" applyBorder="1"/>
    <xf numFmtId="178" fontId="2" fillId="0" borderId="0" xfId="0" applyNumberFormat="1" applyFont="1" applyFill="1" applyBorder="1"/>
    <xf numFmtId="174" fontId="3" fillId="0" borderId="0" xfId="121" applyNumberFormat="1" applyFont="1" applyFill="1" applyBorder="1"/>
    <xf numFmtId="174" fontId="3" fillId="0" borderId="0" xfId="121" applyNumberFormat="1" applyFont="1" applyFill="1"/>
    <xf numFmtId="174" fontId="3" fillId="0" borderId="0" xfId="121" applyNumberFormat="1" applyFont="1" applyFill="1" applyBorder="1"/>
    <xf numFmtId="174" fontId="3" fillId="0" borderId="0" xfId="121" applyNumberFormat="1" applyFont="1" applyFill="1"/>
    <xf numFmtId="174" fontId="3" fillId="0" borderId="0" xfId="121" applyNumberFormat="1" applyFont="1" applyFill="1"/>
    <xf numFmtId="178" fontId="2" fillId="0" borderId="0" xfId="0" applyNumberFormat="1" applyFont="1" applyFill="1" applyBorder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30" fillId="0" borderId="0" xfId="0" applyFont="1" applyFill="1" applyBorder="1"/>
    <xf numFmtId="0" fontId="9" fillId="0" borderId="0" xfId="3" applyFont="1" applyAlignment="1">
      <alignment horizontal="center"/>
    </xf>
    <xf numFmtId="171" fontId="3" fillId="0" borderId="0" xfId="3" applyNumberFormat="1" applyFont="1" applyBorder="1"/>
    <xf numFmtId="171" fontId="3" fillId="0" borderId="0" xfId="3" applyNumberFormat="1" applyFont="1" applyFill="1"/>
    <xf numFmtId="0" fontId="68" fillId="0" borderId="0" xfId="3" applyFont="1" applyFill="1" applyBorder="1"/>
    <xf numFmtId="0" fontId="67" fillId="0" borderId="0" xfId="3" applyFont="1" applyFill="1" applyBorder="1"/>
    <xf numFmtId="0" fontId="67" fillId="0" borderId="0" xfId="3" applyFont="1" applyFill="1"/>
    <xf numFmtId="0" fontId="67" fillId="0" borderId="2" xfId="3" applyFont="1" applyFill="1" applyBorder="1"/>
    <xf numFmtId="0" fontId="68" fillId="0" borderId="4" xfId="3" applyFont="1" applyFill="1" applyBorder="1"/>
    <xf numFmtId="0" fontId="70" fillId="0" borderId="2" xfId="3" applyFont="1" applyFill="1" applyBorder="1"/>
    <xf numFmtId="0" fontId="71" fillId="0" borderId="0" xfId="3" applyFont="1" applyAlignment="1">
      <alignment horizontal="left"/>
    </xf>
    <xf numFmtId="0" fontId="67" fillId="0" borderId="0" xfId="3" applyFont="1" applyFill="1" applyBorder="1" applyAlignment="1">
      <alignment horizontal="center"/>
    </xf>
    <xf numFmtId="0" fontId="67" fillId="0" borderId="0" xfId="3" applyFont="1" applyAlignment="1">
      <alignment horizontal="center"/>
    </xf>
    <xf numFmtId="167" fontId="67" fillId="0" borderId="0" xfId="3" applyNumberFormat="1" applyFont="1" applyAlignment="1">
      <alignment horizontal="center"/>
    </xf>
    <xf numFmtId="0" fontId="67" fillId="0" borderId="0" xfId="3" applyFont="1" applyBorder="1" applyAlignment="1">
      <alignment horizontal="center"/>
    </xf>
    <xf numFmtId="167" fontId="67" fillId="0" borderId="0" xfId="3" applyNumberFormat="1" applyFont="1" applyBorder="1" applyAlignment="1">
      <alignment horizontal="center"/>
    </xf>
    <xf numFmtId="173" fontId="67" fillId="0" borderId="2" xfId="3" applyNumberFormat="1" applyFont="1" applyBorder="1" applyAlignment="1">
      <alignment horizontal="center"/>
    </xf>
    <xf numFmtId="173" fontId="67" fillId="0" borderId="0" xfId="3" applyNumberFormat="1" applyFont="1" applyAlignment="1">
      <alignment horizontal="center"/>
    </xf>
    <xf numFmtId="173" fontId="67" fillId="0" borderId="0" xfId="3" applyNumberFormat="1" applyFont="1" applyBorder="1" applyAlignment="1">
      <alignment horizontal="center"/>
    </xf>
    <xf numFmtId="0" fontId="67" fillId="0" borderId="2" xfId="3" applyFont="1" applyBorder="1" applyAlignment="1">
      <alignment horizontal="center"/>
    </xf>
    <xf numFmtId="174" fontId="68" fillId="0" borderId="0" xfId="1" applyNumberFormat="1" applyFont="1" applyFill="1"/>
    <xf numFmtId="174" fontId="68" fillId="0" borderId="0" xfId="1" applyNumberFormat="1" applyFont="1" applyFill="1" applyBorder="1"/>
    <xf numFmtId="174" fontId="67" fillId="0" borderId="0" xfId="1" applyNumberFormat="1" applyFont="1" applyFill="1"/>
    <xf numFmtId="174" fontId="67" fillId="0" borderId="0" xfId="1" applyNumberFormat="1" applyFont="1" applyFill="1" applyBorder="1"/>
    <xf numFmtId="174" fontId="68" fillId="0" borderId="4" xfId="1" applyNumberFormat="1" applyFont="1" applyFill="1" applyBorder="1"/>
    <xf numFmtId="0" fontId="67" fillId="0" borderId="1" xfId="3" applyFont="1" applyBorder="1" applyAlignment="1">
      <alignment horizontal="center"/>
    </xf>
    <xf numFmtId="0" fontId="67" fillId="0" borderId="5" xfId="3" applyFont="1" applyBorder="1" applyAlignment="1">
      <alignment horizontal="center"/>
    </xf>
    <xf numFmtId="0" fontId="67" fillId="0" borderId="5" xfId="3" applyFont="1" applyBorder="1" applyAlignment="1"/>
    <xf numFmtId="0" fontId="68" fillId="0" borderId="0" xfId="3" applyFont="1" applyBorder="1" applyAlignment="1">
      <alignment horizontal="center"/>
    </xf>
    <xf numFmtId="16" fontId="67" fillId="0" borderId="0" xfId="3" applyNumberFormat="1" applyFont="1" applyBorder="1" applyAlignment="1">
      <alignment horizontal="center"/>
    </xf>
    <xf numFmtId="16" fontId="67" fillId="0" borderId="2" xfId="3" quotePrefix="1" applyNumberFormat="1" applyFont="1" applyBorder="1" applyAlignment="1"/>
    <xf numFmtId="0" fontId="70" fillId="0" borderId="1" xfId="3" applyFont="1" applyBorder="1" applyAlignment="1">
      <alignment horizontal="left"/>
    </xf>
    <xf numFmtId="0" fontId="68" fillId="0" borderId="1" xfId="3" applyFont="1" applyBorder="1" applyAlignment="1">
      <alignment horizontal="center"/>
    </xf>
    <xf numFmtId="0" fontId="67" fillId="0" borderId="1" xfId="3" applyFont="1" applyFill="1" applyBorder="1" applyAlignment="1">
      <alignment horizontal="center"/>
    </xf>
    <xf numFmtId="0" fontId="67" fillId="0" borderId="0" xfId="3" applyFont="1"/>
    <xf numFmtId="0" fontId="70" fillId="0" borderId="0" xfId="3" applyFont="1" applyFill="1" applyBorder="1" applyAlignment="1"/>
    <xf numFmtId="0" fontId="68" fillId="0" borderId="0" xfId="3" applyFont="1"/>
    <xf numFmtId="171" fontId="68" fillId="0" borderId="0" xfId="1" applyNumberFormat="1" applyFont="1" applyFill="1" applyAlignment="1"/>
    <xf numFmtId="171" fontId="67" fillId="0" borderId="0" xfId="1" applyNumberFormat="1" applyFont="1" applyFill="1" applyAlignment="1"/>
    <xf numFmtId="171" fontId="67" fillId="0" borderId="0" xfId="1" applyNumberFormat="1" applyFont="1" applyAlignment="1">
      <alignment horizontal="left"/>
    </xf>
    <xf numFmtId="174" fontId="67" fillId="0" borderId="0" xfId="1" applyNumberFormat="1" applyFont="1" applyBorder="1"/>
    <xf numFmtId="0" fontId="67" fillId="0" borderId="0" xfId="3" applyFont="1" applyFill="1" applyAlignment="1"/>
    <xf numFmtId="174" fontId="67" fillId="0" borderId="0" xfId="1" applyNumberFormat="1" applyFont="1"/>
    <xf numFmtId="0" fontId="67" fillId="0" borderId="0" xfId="3" applyFont="1" applyFill="1" applyAlignment="1">
      <alignment horizontal="left"/>
    </xf>
    <xf numFmtId="171" fontId="67" fillId="0" borderId="0" xfId="1" quotePrefix="1" applyNumberFormat="1" applyFont="1" applyBorder="1" applyAlignment="1">
      <alignment horizontal="left"/>
    </xf>
    <xf numFmtId="171" fontId="67" fillId="0" borderId="0" xfId="1" quotePrefix="1" applyNumberFormat="1" applyFont="1" applyFill="1" applyBorder="1" applyAlignment="1">
      <alignment horizontal="left"/>
    </xf>
    <xf numFmtId="0" fontId="68" fillId="0" borderId="4" xfId="3" applyFont="1" applyBorder="1"/>
    <xf numFmtId="171" fontId="68" fillId="0" borderId="4" xfId="1" applyNumberFormat="1" applyFont="1" applyBorder="1" applyAlignment="1">
      <alignment horizontal="left"/>
    </xf>
    <xf numFmtId="171" fontId="67" fillId="0" borderId="4" xfId="1" applyNumberFormat="1" applyFont="1" applyBorder="1" applyAlignment="1">
      <alignment horizontal="left"/>
    </xf>
    <xf numFmtId="171" fontId="68" fillId="0" borderId="0" xfId="1" applyNumberFormat="1" applyFont="1" applyBorder="1" applyAlignment="1">
      <alignment horizontal="left"/>
    </xf>
    <xf numFmtId="174" fontId="67" fillId="0" borderId="4" xfId="1" applyNumberFormat="1" applyFont="1" applyFill="1" applyBorder="1"/>
    <xf numFmtId="171" fontId="67" fillId="0" borderId="0" xfId="1" applyNumberFormat="1" applyFont="1" applyBorder="1" applyAlignment="1">
      <alignment horizontal="left"/>
    </xf>
    <xf numFmtId="171" fontId="68" fillId="0" borderId="0" xfId="1" applyNumberFormat="1" applyFont="1" applyAlignment="1">
      <alignment horizontal="left"/>
    </xf>
    <xf numFmtId="171" fontId="67" fillId="0" borderId="0" xfId="1" applyNumberFormat="1" applyFont="1" applyFill="1" applyAlignment="1">
      <alignment horizontal="left"/>
    </xf>
    <xf numFmtId="174" fontId="67" fillId="0" borderId="0" xfId="121" applyNumberFormat="1" applyFont="1" applyFill="1"/>
    <xf numFmtId="171" fontId="67" fillId="0" borderId="0" xfId="1" applyNumberFormat="1" applyFont="1" applyFill="1" applyBorder="1" applyAlignment="1">
      <alignment horizontal="left"/>
    </xf>
    <xf numFmtId="171" fontId="68" fillId="0" borderId="3" xfId="1" applyNumberFormat="1" applyFont="1" applyBorder="1" applyAlignment="1">
      <alignment horizontal="left"/>
    </xf>
    <xf numFmtId="174" fontId="68" fillId="0" borderId="3" xfId="1" applyNumberFormat="1" applyFont="1" applyFill="1" applyBorder="1"/>
    <xf numFmtId="174" fontId="74" fillId="0" borderId="0" xfId="1" applyNumberFormat="1" applyFont="1" applyBorder="1"/>
    <xf numFmtId="0" fontId="72" fillId="0" borderId="1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7" fillId="0" borderId="1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70" fillId="0" borderId="0" xfId="0" applyFont="1" applyBorder="1" applyAlignment="1"/>
    <xf numFmtId="0" fontId="67" fillId="0" borderId="0" xfId="0" applyFont="1" applyFill="1" applyBorder="1"/>
    <xf numFmtId="0" fontId="67" fillId="0" borderId="0" xfId="0" applyFont="1"/>
    <xf numFmtId="0" fontId="67" fillId="0" borderId="0" xfId="0" applyFont="1" applyFill="1"/>
    <xf numFmtId="0" fontId="67" fillId="0" borderId="2" xfId="0" applyFont="1" applyFill="1" applyBorder="1"/>
    <xf numFmtId="174" fontId="67" fillId="0" borderId="2" xfId="1" applyNumberFormat="1" applyFont="1" applyFill="1" applyBorder="1"/>
    <xf numFmtId="0" fontId="67" fillId="0" borderId="1" xfId="0" applyFont="1" applyFill="1" applyBorder="1"/>
    <xf numFmtId="174" fontId="76" fillId="0" borderId="0" xfId="1" applyNumberFormat="1" applyFont="1" applyFill="1"/>
    <xf numFmtId="0" fontId="77" fillId="0" borderId="0" xfId="0" applyFont="1" applyFill="1" applyBorder="1"/>
    <xf numFmtId="0" fontId="72" fillId="0" borderId="1" xfId="0" applyFont="1" applyBorder="1"/>
    <xf numFmtId="0" fontId="72" fillId="0" borderId="1" xfId="0" applyFont="1" applyFill="1" applyBorder="1"/>
    <xf numFmtId="16" fontId="67" fillId="0" borderId="2" xfId="3" quotePrefix="1" applyNumberFormat="1" applyFont="1" applyBorder="1" applyAlignment="1">
      <alignment horizontal="center"/>
    </xf>
    <xf numFmtId="0" fontId="70" fillId="0" borderId="1" xfId="0" applyFont="1" applyBorder="1" applyAlignment="1"/>
    <xf numFmtId="0" fontId="76" fillId="0" borderId="0" xfId="0" applyFont="1" applyBorder="1" applyAlignment="1">
      <alignment horizontal="center"/>
    </xf>
    <xf numFmtId="171" fontId="68" fillId="0" borderId="0" xfId="1" applyNumberFormat="1" applyFont="1" applyBorder="1" applyAlignment="1">
      <alignment horizontal="center"/>
    </xf>
    <xf numFmtId="174" fontId="74" fillId="0" borderId="0" xfId="1" applyNumberFormat="1" applyFont="1" applyFill="1" applyBorder="1"/>
    <xf numFmtId="174" fontId="68" fillId="0" borderId="0" xfId="1" applyNumberFormat="1" applyFont="1" applyBorder="1"/>
    <xf numFmtId="0" fontId="68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1" fillId="0" borderId="0" xfId="0" applyFont="1" applyBorder="1"/>
    <xf numFmtId="0" fontId="17" fillId="0" borderId="0" xfId="0" applyFont="1"/>
    <xf numFmtId="0" fontId="21" fillId="0" borderId="0" xfId="0" applyFont="1" applyFill="1"/>
    <xf numFmtId="0" fontId="67" fillId="0" borderId="0" xfId="3" applyFont="1" applyBorder="1"/>
    <xf numFmtId="0" fontId="76" fillId="0" borderId="0" xfId="3" applyFont="1"/>
    <xf numFmtId="0" fontId="71" fillId="0" borderId="0" xfId="0" applyFont="1" applyAlignment="1">
      <alignment horizontal="left"/>
    </xf>
    <xf numFmtId="0" fontId="72" fillId="0" borderId="0" xfId="3" applyFont="1" applyAlignment="1">
      <alignment horizontal="left"/>
    </xf>
    <xf numFmtId="0" fontId="72" fillId="0" borderId="0" xfId="3" applyFont="1" applyBorder="1" applyAlignment="1">
      <alignment horizontal="left"/>
    </xf>
    <xf numFmtId="0" fontId="79" fillId="0" borderId="0" xfId="3" applyFont="1" applyAlignment="1">
      <alignment horizontal="left"/>
    </xf>
    <xf numFmtId="0" fontId="72" fillId="0" borderId="0" xfId="3" applyFont="1" applyFill="1" applyAlignment="1">
      <alignment horizontal="left"/>
    </xf>
    <xf numFmtId="0" fontId="80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67" fillId="0" borderId="1" xfId="3" applyFont="1" applyFill="1" applyBorder="1"/>
    <xf numFmtId="0" fontId="76" fillId="0" borderId="0" xfId="3" applyFont="1" applyFill="1" applyBorder="1"/>
    <xf numFmtId="0" fontId="75" fillId="0" borderId="0" xfId="3" applyFont="1" applyFill="1" applyBorder="1"/>
    <xf numFmtId="41" fontId="67" fillId="0" borderId="0" xfId="3" applyNumberFormat="1" applyFont="1" applyFill="1" applyBorder="1" applyAlignment="1">
      <alignment horizontal="center"/>
    </xf>
    <xf numFmtId="41" fontId="67" fillId="0" borderId="5" xfId="3" applyNumberFormat="1" applyFont="1" applyBorder="1" applyAlignment="1"/>
    <xf numFmtId="41" fontId="67" fillId="0" borderId="0" xfId="3" applyNumberFormat="1" applyFont="1" applyBorder="1" applyAlignment="1"/>
    <xf numFmtId="0" fontId="75" fillId="0" borderId="0" xfId="3" applyFont="1" applyFill="1"/>
    <xf numFmtId="41" fontId="67" fillId="0" borderId="0" xfId="3" quotePrefix="1" applyNumberFormat="1" applyFont="1" applyBorder="1" applyAlignment="1"/>
    <xf numFmtId="0" fontId="70" fillId="0" borderId="2" xfId="3" applyFont="1" applyFill="1" applyBorder="1" applyAlignment="1">
      <alignment horizontal="left"/>
    </xf>
    <xf numFmtId="0" fontId="75" fillId="0" borderId="2" xfId="3" applyFont="1" applyFill="1" applyBorder="1"/>
    <xf numFmtId="0" fontId="67" fillId="0" borderId="0" xfId="3" applyNumberFormat="1" applyFont="1" applyFill="1" applyAlignment="1">
      <alignment horizontal="center"/>
    </xf>
    <xf numFmtId="0" fontId="67" fillId="0" borderId="2" xfId="3" applyNumberFormat="1" applyFont="1" applyFill="1" applyBorder="1" applyAlignment="1">
      <alignment horizontal="center"/>
    </xf>
    <xf numFmtId="0" fontId="67" fillId="0" borderId="0" xfId="3" applyNumberFormat="1" applyFont="1" applyFill="1" applyBorder="1" applyAlignment="1">
      <alignment horizontal="center"/>
    </xf>
    <xf numFmtId="0" fontId="67" fillId="0" borderId="4" xfId="3" applyNumberFormat="1" applyFont="1" applyFill="1" applyBorder="1" applyAlignment="1">
      <alignment horizontal="center"/>
    </xf>
    <xf numFmtId="174" fontId="75" fillId="0" borderId="0" xfId="1" applyNumberFormat="1" applyFont="1" applyFill="1" applyAlignment="1"/>
    <xf numFmtId="174" fontId="67" fillId="0" borderId="0" xfId="1" applyNumberFormat="1" applyFont="1" applyFill="1" applyAlignment="1"/>
    <xf numFmtId="170" fontId="75" fillId="0" borderId="0" xfId="3" applyNumberFormat="1" applyFont="1" applyFill="1" applyAlignment="1"/>
    <xf numFmtId="174" fontId="75" fillId="0" borderId="0" xfId="1" applyNumberFormat="1" applyFont="1" applyFill="1" applyBorder="1" applyAlignment="1"/>
    <xf numFmtId="174" fontId="67" fillId="0" borderId="0" xfId="1" applyNumberFormat="1" applyFont="1" applyFill="1" applyBorder="1" applyAlignment="1"/>
    <xf numFmtId="167" fontId="75" fillId="0" borderId="0" xfId="3" applyNumberFormat="1" applyFont="1" applyFill="1" applyBorder="1" applyAlignment="1"/>
    <xf numFmtId="174" fontId="67" fillId="0" borderId="2" xfId="1" applyNumberFormat="1" applyFont="1" applyFill="1" applyBorder="1" applyAlignment="1"/>
    <xf numFmtId="174" fontId="68" fillId="0" borderId="2" xfId="1" applyNumberFormat="1" applyFont="1" applyFill="1" applyBorder="1" applyAlignment="1"/>
    <xf numFmtId="174" fontId="68" fillId="0" borderId="0" xfId="1" applyNumberFormat="1" applyFont="1" applyFill="1" applyBorder="1" applyAlignment="1"/>
    <xf numFmtId="169" fontId="68" fillId="0" borderId="0" xfId="1" applyFont="1" applyFill="1" applyBorder="1"/>
    <xf numFmtId="173" fontId="75" fillId="0" borderId="0" xfId="3" applyNumberFormat="1" applyFont="1" applyFill="1" applyBorder="1"/>
    <xf numFmtId="173" fontId="81" fillId="0" borderId="0" xfId="3" applyNumberFormat="1" applyFont="1" applyFill="1" applyBorder="1"/>
    <xf numFmtId="41" fontId="67" fillId="0" borderId="1" xfId="3" applyNumberFormat="1" applyFont="1" applyFill="1" applyBorder="1"/>
    <xf numFmtId="9" fontId="70" fillId="0" borderId="0" xfId="3" applyNumberFormat="1" applyFont="1" applyFill="1" applyBorder="1" applyAlignment="1"/>
    <xf numFmtId="9" fontId="67" fillId="0" borderId="0" xfId="3" applyNumberFormat="1" applyFont="1" applyFill="1" applyBorder="1" applyAlignment="1"/>
    <xf numFmtId="9" fontId="75" fillId="0" borderId="0" xfId="1" applyNumberFormat="1" applyFont="1" applyFill="1" applyAlignment="1"/>
    <xf numFmtId="9" fontId="67" fillId="0" borderId="0" xfId="1" applyNumberFormat="1" applyFont="1" applyFill="1" applyAlignment="1"/>
    <xf numFmtId="9" fontId="75" fillId="0" borderId="0" xfId="1" applyNumberFormat="1" applyFont="1" applyFill="1" applyBorder="1" applyAlignment="1"/>
    <xf numFmtId="9" fontId="67" fillId="0" borderId="0" xfId="1" applyNumberFormat="1" applyFont="1" applyFill="1" applyBorder="1" applyAlignment="1"/>
    <xf numFmtId="9" fontId="67" fillId="0" borderId="2" xfId="1" applyNumberFormat="1" applyFont="1" applyFill="1" applyBorder="1" applyAlignment="1"/>
    <xf numFmtId="170" fontId="67" fillId="0" borderId="1" xfId="3" applyNumberFormat="1" applyFont="1" applyBorder="1"/>
    <xf numFmtId="170" fontId="67" fillId="0" borderId="0" xfId="3" applyNumberFormat="1" applyFont="1" applyFill="1" applyBorder="1"/>
    <xf numFmtId="170" fontId="67" fillId="0" borderId="0" xfId="3" applyNumberFormat="1" applyFont="1" applyBorder="1"/>
    <xf numFmtId="0" fontId="70" fillId="0" borderId="2" xfId="0" applyFont="1" applyBorder="1" applyAlignment="1"/>
    <xf numFmtId="0" fontId="67" fillId="0" borderId="2" xfId="0" applyFont="1" applyBorder="1" applyAlignment="1">
      <alignment horizontal="center"/>
    </xf>
    <xf numFmtId="0" fontId="67" fillId="0" borderId="0" xfId="3" applyFont="1" applyBorder="1" applyAlignment="1"/>
    <xf numFmtId="170" fontId="67" fillId="0" borderId="0" xfId="3" applyNumberFormat="1" applyFont="1" applyFill="1"/>
    <xf numFmtId="167" fontId="67" fillId="0" borderId="0" xfId="3" applyNumberFormat="1" applyFont="1" applyFill="1"/>
    <xf numFmtId="173" fontId="67" fillId="0" borderId="0" xfId="3" applyNumberFormat="1" applyFont="1" applyFill="1"/>
    <xf numFmtId="170" fontId="68" fillId="0" borderId="0" xfId="3" applyNumberFormat="1" applyFont="1" applyFill="1" applyBorder="1"/>
    <xf numFmtId="170" fontId="75" fillId="0" borderId="0" xfId="3" applyNumberFormat="1" applyFont="1" applyFill="1" applyBorder="1"/>
    <xf numFmtId="170" fontId="75" fillId="0" borderId="0" xfId="3" applyNumberFormat="1" applyFont="1" applyFill="1"/>
    <xf numFmtId="0" fontId="67" fillId="0" borderId="1" xfId="3" applyFont="1" applyBorder="1"/>
    <xf numFmtId="0" fontId="70" fillId="0" borderId="2" xfId="3" applyFont="1" applyBorder="1"/>
    <xf numFmtId="0" fontId="67" fillId="0" borderId="2" xfId="3" applyFont="1" applyBorder="1"/>
    <xf numFmtId="0" fontId="67" fillId="0" borderId="4" xfId="3" quotePrefix="1" applyNumberFormat="1" applyFont="1" applyFill="1" applyBorder="1" applyAlignment="1">
      <alignment horizontal="center"/>
    </xf>
    <xf numFmtId="0" fontId="70" fillId="0" borderId="0" xfId="3" applyFont="1" applyBorder="1"/>
    <xf numFmtId="0" fontId="70" fillId="0" borderId="0" xfId="3" applyFont="1" applyBorder="1" applyAlignment="1"/>
    <xf numFmtId="0" fontId="70" fillId="0" borderId="0" xfId="3" applyFont="1" applyAlignment="1"/>
    <xf numFmtId="170" fontId="67" fillId="0" borderId="0" xfId="3" applyNumberFormat="1" applyFont="1"/>
    <xf numFmtId="0" fontId="67" fillId="2" borderId="0" xfId="3" applyFont="1" applyFill="1"/>
    <xf numFmtId="0" fontId="67" fillId="2" borderId="0" xfId="3" applyFont="1" applyFill="1" applyBorder="1"/>
    <xf numFmtId="174" fontId="67" fillId="2" borderId="0" xfId="1" applyNumberFormat="1" applyFont="1" applyFill="1"/>
    <xf numFmtId="170" fontId="67" fillId="2" borderId="0" xfId="3" applyNumberFormat="1" applyFont="1" applyFill="1" applyBorder="1"/>
    <xf numFmtId="170" fontId="67" fillId="2" borderId="0" xfId="3" applyNumberFormat="1" applyFont="1" applyFill="1"/>
    <xf numFmtId="167" fontId="67" fillId="2" borderId="0" xfId="3" applyNumberFormat="1" applyFont="1" applyFill="1" applyBorder="1"/>
    <xf numFmtId="167" fontId="67" fillId="2" borderId="0" xfId="3" applyNumberFormat="1" applyFont="1" applyFill="1"/>
    <xf numFmtId="167" fontId="67" fillId="0" borderId="0" xfId="3" applyNumberFormat="1" applyFont="1"/>
    <xf numFmtId="167" fontId="67" fillId="0" borderId="0" xfId="3" applyNumberFormat="1" applyFont="1" applyBorder="1"/>
    <xf numFmtId="0" fontId="67" fillId="0" borderId="4" xfId="3" applyFont="1" applyBorder="1"/>
    <xf numFmtId="0" fontId="76" fillId="0" borderId="0" xfId="3" applyFont="1" applyBorder="1"/>
    <xf numFmtId="167" fontId="76" fillId="0" borderId="0" xfId="3" applyNumberFormat="1" applyFont="1"/>
    <xf numFmtId="0" fontId="82" fillId="0" borderId="0" xfId="0" applyFont="1"/>
    <xf numFmtId="0" fontId="71" fillId="0" borderId="0" xfId="3" applyFont="1" applyFill="1" applyAlignment="1">
      <alignment horizontal="left"/>
    </xf>
    <xf numFmtId="167" fontId="75" fillId="0" borderId="0" xfId="3" applyNumberFormat="1" applyFont="1"/>
    <xf numFmtId="167" fontId="67" fillId="0" borderId="0" xfId="3" applyNumberFormat="1" applyFont="1" applyFill="1" applyBorder="1"/>
    <xf numFmtId="167" fontId="67" fillId="0" borderId="1" xfId="3" applyNumberFormat="1" applyFont="1" applyBorder="1"/>
    <xf numFmtId="0" fontId="67" fillId="0" borderId="0" xfId="3" quotePrefix="1" applyNumberFormat="1" applyFont="1" applyFill="1" applyBorder="1" applyAlignment="1">
      <alignment horizontal="center"/>
    </xf>
    <xf numFmtId="172" fontId="67" fillId="0" borderId="0" xfId="3" applyNumberFormat="1" applyFont="1" applyFill="1" applyBorder="1"/>
    <xf numFmtId="0" fontId="83" fillId="0" borderId="0" xfId="3" applyFont="1" applyFill="1" applyAlignment="1">
      <alignment horizontal="left"/>
    </xf>
    <xf numFmtId="0" fontId="83" fillId="0" borderId="0" xfId="3" applyFont="1" applyFill="1" applyBorder="1" applyAlignment="1">
      <alignment horizontal="left"/>
    </xf>
    <xf numFmtId="173" fontId="67" fillId="0" borderId="0" xfId="3" applyNumberFormat="1" applyFont="1" applyFill="1" applyBorder="1"/>
    <xf numFmtId="167" fontId="76" fillId="0" borderId="0" xfId="3" applyNumberFormat="1" applyFont="1" applyFill="1" applyBorder="1"/>
    <xf numFmtId="170" fontId="74" fillId="0" borderId="0" xfId="3" applyNumberFormat="1" applyFont="1" applyFill="1" applyBorder="1"/>
    <xf numFmtId="172" fontId="83" fillId="0" borderId="0" xfId="3" applyNumberFormat="1" applyFont="1" applyFill="1" applyBorder="1"/>
    <xf numFmtId="167" fontId="75" fillId="0" borderId="0" xfId="3" applyNumberFormat="1" applyFont="1" applyFill="1"/>
    <xf numFmtId="167" fontId="67" fillId="0" borderId="0" xfId="3" applyNumberFormat="1" applyFont="1" applyFill="1" applyAlignment="1">
      <alignment horizontal="center"/>
    </xf>
    <xf numFmtId="167" fontId="75" fillId="0" borderId="0" xfId="3" applyNumberFormat="1" applyFont="1" applyFill="1" applyBorder="1"/>
    <xf numFmtId="167" fontId="67" fillId="0" borderId="1" xfId="3" applyNumberFormat="1" applyFont="1" applyFill="1" applyBorder="1"/>
    <xf numFmtId="0" fontId="70" fillId="0" borderId="0" xfId="3" applyFont="1" applyFill="1" applyBorder="1"/>
    <xf numFmtId="167" fontId="70" fillId="0" borderId="0" xfId="3" applyNumberFormat="1" applyFont="1" applyFill="1" applyAlignment="1"/>
    <xf numFmtId="0" fontId="67" fillId="0" borderId="1" xfId="3" applyFont="1" applyFill="1" applyBorder="1" applyAlignment="1">
      <alignment horizontal="left"/>
    </xf>
    <xf numFmtId="0" fontId="68" fillId="0" borderId="0" xfId="3" applyFont="1" applyBorder="1"/>
    <xf numFmtId="167" fontId="68" fillId="0" borderId="0" xfId="3" applyNumberFormat="1" applyFont="1" applyFill="1" applyBorder="1"/>
    <xf numFmtId="9" fontId="67" fillId="0" borderId="0" xfId="1" applyNumberFormat="1" applyFont="1" applyFill="1"/>
    <xf numFmtId="167" fontId="83" fillId="0" borderId="0" xfId="3" quotePrefix="1" applyNumberFormat="1" applyFont="1" applyFill="1" applyBorder="1"/>
    <xf numFmtId="167" fontId="83" fillId="0" borderId="0" xfId="3" applyNumberFormat="1" applyFont="1" applyFill="1" applyBorder="1"/>
    <xf numFmtId="0" fontId="84" fillId="0" borderId="0" xfId="3" quotePrefix="1" applyFont="1" applyFill="1" applyBorder="1"/>
    <xf numFmtId="0" fontId="84" fillId="0" borderId="0" xfId="3" applyFont="1" applyFill="1" applyBorder="1"/>
    <xf numFmtId="174" fontId="76" fillId="0" borderId="0" xfId="1" applyNumberFormat="1" applyFont="1" applyFill="1" applyBorder="1"/>
    <xf numFmtId="0" fontId="71" fillId="0" borderId="0" xfId="3" applyFont="1"/>
    <xf numFmtId="0" fontId="77" fillId="0" borderId="0" xfId="3" applyFont="1"/>
    <xf numFmtId="37" fontId="85" fillId="0" borderId="0" xfId="0" applyNumberFormat="1" applyFont="1"/>
    <xf numFmtId="0" fontId="86" fillId="0" borderId="0" xfId="0" applyFont="1"/>
    <xf numFmtId="37" fontId="85" fillId="0" borderId="2" xfId="0" applyNumberFormat="1" applyFont="1" applyBorder="1"/>
    <xf numFmtId="167" fontId="70" fillId="0" borderId="0" xfId="3" applyNumberFormat="1" applyFont="1" applyAlignment="1"/>
    <xf numFmtId="167" fontId="70" fillId="0" borderId="0" xfId="3" applyNumberFormat="1" applyFont="1" applyFill="1" applyBorder="1" applyAlignment="1"/>
    <xf numFmtId="167" fontId="75" fillId="0" borderId="0" xfId="3" applyNumberFormat="1" applyFont="1" applyBorder="1"/>
    <xf numFmtId="0" fontId="87" fillId="0" borderId="0" xfId="3" applyFont="1" applyFill="1" applyBorder="1"/>
    <xf numFmtId="0" fontId="71" fillId="0" borderId="0" xfId="3" applyFont="1" applyFill="1" applyBorder="1" applyAlignment="1">
      <alignment horizontal="left"/>
    </xf>
    <xf numFmtId="0" fontId="75" fillId="0" borderId="0" xfId="3" applyFont="1"/>
    <xf numFmtId="167" fontId="76" fillId="0" borderId="0" xfId="3" applyNumberFormat="1" applyFont="1" applyBorder="1"/>
    <xf numFmtId="167" fontId="75" fillId="0" borderId="1" xfId="3" applyNumberFormat="1" applyFont="1" applyFill="1" applyBorder="1"/>
    <xf numFmtId="171" fontId="67" fillId="0" borderId="0" xfId="3" applyNumberFormat="1" applyFont="1" applyBorder="1"/>
    <xf numFmtId="0" fontId="76" fillId="0" borderId="0" xfId="3" applyNumberFormat="1" applyFont="1" applyFill="1" applyBorder="1" applyAlignment="1">
      <alignment horizontal="center"/>
    </xf>
    <xf numFmtId="0" fontId="67" fillId="22" borderId="0" xfId="3" quotePrefix="1" applyNumberFormat="1" applyFont="1" applyFill="1" applyBorder="1" applyAlignment="1">
      <alignment horizontal="center"/>
    </xf>
    <xf numFmtId="0" fontId="70" fillId="0" borderId="0" xfId="3" applyFont="1" applyFill="1" applyBorder="1" applyAlignment="1">
      <alignment horizontal="center"/>
    </xf>
    <xf numFmtId="170" fontId="76" fillId="0" borderId="0" xfId="3" applyNumberFormat="1" applyFont="1" applyFill="1" applyBorder="1"/>
    <xf numFmtId="170" fontId="67" fillId="22" borderId="0" xfId="3" applyNumberFormat="1" applyFont="1" applyFill="1"/>
    <xf numFmtId="0" fontId="67" fillId="0" borderId="0" xfId="3" applyFont="1" applyFill="1" applyAlignment="1">
      <alignment wrapText="1"/>
    </xf>
    <xf numFmtId="167" fontId="67" fillId="22" borderId="0" xfId="3" applyNumberFormat="1" applyFont="1" applyFill="1"/>
    <xf numFmtId="170" fontId="68" fillId="0" borderId="0" xfId="3" applyNumberFormat="1" applyFont="1" applyFill="1"/>
    <xf numFmtId="170" fontId="68" fillId="22" borderId="0" xfId="3" applyNumberFormat="1" applyFont="1" applyFill="1" applyBorder="1"/>
    <xf numFmtId="0" fontId="84" fillId="0" borderId="0" xfId="3" applyFont="1"/>
    <xf numFmtId="171" fontId="76" fillId="0" borderId="0" xfId="3" applyNumberFormat="1" applyFont="1"/>
    <xf numFmtId="171" fontId="76" fillId="0" borderId="0" xfId="3" applyNumberFormat="1" applyFont="1" applyFill="1" applyBorder="1"/>
    <xf numFmtId="171" fontId="67" fillId="22" borderId="0" xfId="3" applyNumberFormat="1" applyFont="1" applyFill="1"/>
    <xf numFmtId="0" fontId="67" fillId="22" borderId="0" xfId="3" applyFont="1" applyFill="1"/>
    <xf numFmtId="170" fontId="67" fillId="22" borderId="0" xfId="3" applyNumberFormat="1" applyFont="1" applyFill="1" applyBorder="1"/>
    <xf numFmtId="167" fontId="67" fillId="22" borderId="0" xfId="3" applyNumberFormat="1" applyFont="1" applyFill="1" applyBorder="1"/>
    <xf numFmtId="0" fontId="87" fillId="0" borderId="0" xfId="3" quotePrefix="1" applyFont="1" applyFill="1" applyBorder="1"/>
    <xf numFmtId="174" fontId="68" fillId="0" borderId="1" xfId="1" applyNumberFormat="1" applyFont="1" applyFill="1" applyBorder="1"/>
    <xf numFmtId="170" fontId="68" fillId="0" borderId="1" xfId="3" applyNumberFormat="1" applyFont="1" applyFill="1" applyBorder="1"/>
    <xf numFmtId="174" fontId="67" fillId="0" borderId="1" xfId="1" applyNumberFormat="1" applyFont="1" applyFill="1" applyBorder="1"/>
    <xf numFmtId="171" fontId="68" fillId="0" borderId="0" xfId="1" applyNumberFormat="1" applyFont="1" applyFill="1" applyBorder="1" applyAlignment="1">
      <alignment horizontal="left"/>
    </xf>
    <xf numFmtId="171" fontId="81" fillId="0" borderId="0" xfId="1" applyNumberFormat="1" applyFont="1" applyFill="1" applyBorder="1" applyAlignment="1">
      <alignment horizontal="left"/>
    </xf>
    <xf numFmtId="167" fontId="67" fillId="0" borderId="0" xfId="0" applyNumberFormat="1" applyFont="1" applyFill="1" applyBorder="1"/>
    <xf numFmtId="171" fontId="67" fillId="0" borderId="0" xfId="1" applyNumberFormat="1" applyFont="1" applyFill="1" applyBorder="1" applyAlignment="1">
      <alignment horizontal="center"/>
    </xf>
    <xf numFmtId="168" fontId="67" fillId="0" borderId="0" xfId="2" applyNumberFormat="1" applyFont="1" applyFill="1" applyBorder="1"/>
    <xf numFmtId="169" fontId="67" fillId="0" borderId="0" xfId="1" applyFont="1" applyFill="1"/>
    <xf numFmtId="169" fontId="67" fillId="0" borderId="0" xfId="1" applyFont="1" applyBorder="1"/>
    <xf numFmtId="171" fontId="67" fillId="0" borderId="2" xfId="1" applyNumberFormat="1" applyFont="1" applyBorder="1" applyAlignment="1">
      <alignment horizontal="left"/>
    </xf>
    <xf numFmtId="171" fontId="67" fillId="0" borderId="2" xfId="1" quotePrefix="1" applyNumberFormat="1" applyFont="1" applyBorder="1" applyAlignment="1">
      <alignment horizontal="center"/>
    </xf>
    <xf numFmtId="169" fontId="67" fillId="0" borderId="2" xfId="1" applyFont="1" applyFill="1" applyBorder="1"/>
    <xf numFmtId="0" fontId="88" fillId="0" borderId="0" xfId="0" applyFont="1" applyFill="1"/>
    <xf numFmtId="2" fontId="67" fillId="0" borderId="0" xfId="0" applyNumberFormat="1" applyFont="1" applyBorder="1" applyAlignment="1">
      <alignment horizontal="left"/>
    </xf>
    <xf numFmtId="168" fontId="68" fillId="0" borderId="0" xfId="0" applyNumberFormat="1" applyFont="1" applyBorder="1"/>
    <xf numFmtId="0" fontId="69" fillId="0" borderId="0" xfId="0" applyFont="1" applyAlignment="1">
      <alignment horizontal="center"/>
    </xf>
    <xf numFmtId="0" fontId="67" fillId="0" borderId="2" xfId="3" quotePrefix="1" applyNumberFormat="1" applyFont="1" applyFill="1" applyBorder="1" applyAlignment="1">
      <alignment horizontal="center"/>
    </xf>
    <xf numFmtId="0" fontId="67" fillId="0" borderId="2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41" fontId="67" fillId="0" borderId="0" xfId="3" applyNumberFormat="1" applyFont="1" applyFill="1"/>
    <xf numFmtId="167" fontId="76" fillId="0" borderId="0" xfId="3" applyNumberFormat="1" applyFont="1" applyFill="1"/>
    <xf numFmtId="171" fontId="67" fillId="0" borderId="0" xfId="3" applyNumberFormat="1" applyFont="1" applyFill="1" applyBorder="1"/>
    <xf numFmtId="171" fontId="67" fillId="0" borderId="0" xfId="0" applyNumberFormat="1" applyFont="1" applyFill="1" applyBorder="1"/>
    <xf numFmtId="168" fontId="68" fillId="0" borderId="0" xfId="0" applyNumberFormat="1" applyFont="1" applyFill="1" applyBorder="1"/>
    <xf numFmtId="0" fontId="68" fillId="0" borderId="4" xfId="0" applyFont="1" applyFill="1" applyBorder="1"/>
    <xf numFmtId="0" fontId="68" fillId="0" borderId="0" xfId="3" applyFont="1" applyFill="1"/>
    <xf numFmtId="171" fontId="4" fillId="0" borderId="0" xfId="3" applyNumberFormat="1" applyFont="1"/>
    <xf numFmtId="0" fontId="68" fillId="0" borderId="2" xfId="3" applyFont="1" applyBorder="1"/>
    <xf numFmtId="0" fontId="74" fillId="0" borderId="0" xfId="3" applyFont="1"/>
    <xf numFmtId="0" fontId="78" fillId="0" borderId="0" xfId="3" applyFont="1" applyBorder="1" applyAlignment="1"/>
    <xf numFmtId="0" fontId="4" fillId="0" borderId="0" xfId="3" applyFont="1" applyFill="1"/>
    <xf numFmtId="0" fontId="68" fillId="0" borderId="2" xfId="3" applyFont="1" applyFill="1" applyBorder="1"/>
    <xf numFmtId="167" fontId="16" fillId="0" borderId="0" xfId="3" applyNumberFormat="1" applyFont="1" applyFill="1" applyBorder="1"/>
    <xf numFmtId="0" fontId="17" fillId="0" borderId="0" xfId="3" applyFont="1"/>
    <xf numFmtId="0" fontId="21" fillId="0" borderId="0" xfId="3" applyFont="1" applyBorder="1"/>
    <xf numFmtId="0" fontId="17" fillId="0" borderId="0" xfId="3" applyFont="1" applyFill="1"/>
    <xf numFmtId="0" fontId="16" fillId="0" borderId="0" xfId="3" applyFont="1"/>
    <xf numFmtId="167" fontId="4" fillId="0" borderId="0" xfId="3" applyNumberFormat="1" applyFont="1" applyFill="1"/>
    <xf numFmtId="167" fontId="89" fillId="0" borderId="0" xfId="3" applyNumberFormat="1" applyFont="1" applyFill="1"/>
    <xf numFmtId="0" fontId="90" fillId="0" borderId="0" xfId="3" applyFont="1" applyFill="1"/>
    <xf numFmtId="170" fontId="35" fillId="0" borderId="0" xfId="3" applyNumberFormat="1" applyFont="1" applyFill="1" applyBorder="1"/>
    <xf numFmtId="0" fontId="21" fillId="0" borderId="0" xfId="3" applyFont="1"/>
    <xf numFmtId="0" fontId="81" fillId="0" borderId="2" xfId="3" applyFont="1" applyFill="1" applyBorder="1"/>
    <xf numFmtId="0" fontId="81" fillId="0" borderId="0" xfId="3" applyFont="1" applyFill="1" applyBorder="1"/>
    <xf numFmtId="174" fontId="81" fillId="0" borderId="0" xfId="1" applyNumberFormat="1" applyFont="1" applyFill="1" applyBorder="1" applyAlignment="1"/>
    <xf numFmtId="170" fontId="81" fillId="0" borderId="0" xfId="3" applyNumberFormat="1" applyFont="1" applyFill="1" applyBorder="1" applyAlignment="1"/>
    <xf numFmtId="0" fontId="91" fillId="0" borderId="0" xfId="3" applyFont="1" applyFill="1" applyBorder="1"/>
    <xf numFmtId="0" fontId="92" fillId="0" borderId="0" xfId="3" applyFont="1" applyFill="1" applyBorder="1" applyAlignment="1"/>
    <xf numFmtId="170" fontId="92" fillId="0" borderId="0" xfId="3" applyNumberFormat="1" applyFont="1" applyFill="1" applyBorder="1" applyAlignment="1"/>
    <xf numFmtId="0" fontId="10" fillId="0" borderId="0" xfId="3" applyFont="1" applyFill="1" applyBorder="1"/>
    <xf numFmtId="0" fontId="92" fillId="0" borderId="0" xfId="3" applyFont="1" applyFill="1" applyBorder="1"/>
    <xf numFmtId="41" fontId="67" fillId="0" borderId="0" xfId="3" applyNumberFormat="1" applyFont="1" applyFill="1" applyBorder="1" applyAlignment="1">
      <alignment horizontal="center"/>
    </xf>
    <xf numFmtId="171" fontId="67" fillId="0" borderId="0" xfId="1" quotePrefix="1" applyNumberFormat="1" applyFont="1" applyFill="1" applyBorder="1" applyAlignment="1">
      <alignment horizontal="center"/>
    </xf>
    <xf numFmtId="171" fontId="67" fillId="0" borderId="0" xfId="1" applyNumberFormat="1" applyFont="1" applyFill="1" applyAlignment="1">
      <alignment horizontal="center"/>
    </xf>
    <xf numFmtId="171" fontId="67" fillId="0" borderId="0" xfId="1" quotePrefix="1" applyNumberFormat="1" applyFont="1" applyFill="1" applyAlignment="1">
      <alignment horizontal="center"/>
    </xf>
    <xf numFmtId="171" fontId="67" fillId="0" borderId="0" xfId="1" applyNumberFormat="1" applyFont="1" applyBorder="1" applyAlignment="1">
      <alignment horizontal="center"/>
    </xf>
    <xf numFmtId="171" fontId="68" fillId="0" borderId="1" xfId="1" applyNumberFormat="1" applyFont="1" applyBorder="1" applyAlignment="1">
      <alignment horizontal="left"/>
    </xf>
    <xf numFmtId="171" fontId="67" fillId="0" borderId="1" xfId="1" applyNumberFormat="1" applyFont="1" applyFill="1" applyBorder="1" applyAlignment="1">
      <alignment horizontal="left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/>
    <xf numFmtId="171" fontId="67" fillId="0" borderId="2" xfId="1" quotePrefix="1" applyNumberFormat="1" applyFont="1" applyFill="1" applyBorder="1" applyAlignment="1">
      <alignment horizontal="center"/>
    </xf>
    <xf numFmtId="171" fontId="68" fillId="0" borderId="2" xfId="1" applyNumberFormat="1" applyFont="1" applyBorder="1" applyAlignment="1">
      <alignment horizontal="left"/>
    </xf>
    <xf numFmtId="171" fontId="68" fillId="0" borderId="2" xfId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7" fillId="0" borderId="0" xfId="3" applyFont="1" applyFill="1"/>
    <xf numFmtId="0" fontId="67" fillId="0" borderId="0" xfId="3" applyFont="1" applyFill="1" applyBorder="1" applyAlignment="1"/>
    <xf numFmtId="0" fontId="84" fillId="0" borderId="0" xfId="0" applyFont="1" applyBorder="1" applyAlignment="1">
      <alignment horizontal="center"/>
    </xf>
    <xf numFmtId="0" fontId="84" fillId="0" borderId="0" xfId="0" applyFont="1" applyBorder="1"/>
    <xf numFmtId="0" fontId="84" fillId="0" borderId="6" xfId="0" applyFont="1" applyFill="1" applyBorder="1"/>
    <xf numFmtId="0" fontId="84" fillId="0" borderId="1" xfId="0" applyFont="1" applyBorder="1" applyAlignment="1">
      <alignment horizontal="left"/>
    </xf>
    <xf numFmtId="0" fontId="84" fillId="0" borderId="1" xfId="0" applyFont="1" applyBorder="1" applyAlignment="1">
      <alignment horizontal="center"/>
    </xf>
    <xf numFmtId="0" fontId="84" fillId="0" borderId="1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93" fillId="0" borderId="0" xfId="0" applyFont="1" applyBorder="1" applyAlignment="1">
      <alignment horizontal="center"/>
    </xf>
    <xf numFmtId="0" fontId="84" fillId="0" borderId="0" xfId="0" applyFont="1" applyBorder="1" applyAlignment="1"/>
    <xf numFmtId="0" fontId="87" fillId="0" borderId="0" xfId="0" applyFont="1" applyFill="1" applyBorder="1" applyAlignment="1">
      <alignment horizontal="centerContinuous"/>
    </xf>
    <xf numFmtId="0" fontId="84" fillId="0" borderId="0" xfId="0" applyFont="1" applyFill="1" applyBorder="1" applyAlignment="1">
      <alignment horizontal="centerContinuous"/>
    </xf>
    <xf numFmtId="0" fontId="84" fillId="0" borderId="0" xfId="0" applyFont="1" applyFill="1" applyBorder="1"/>
    <xf numFmtId="0" fontId="84" fillId="0" borderId="0" xfId="0" applyFont="1"/>
    <xf numFmtId="0" fontId="84" fillId="0" borderId="0" xfId="0" quotePrefix="1" applyFont="1" applyBorder="1" applyAlignment="1">
      <alignment horizontal="center"/>
    </xf>
    <xf numFmtId="174" fontId="84" fillId="0" borderId="0" xfId="1" applyNumberFormat="1" applyFont="1" applyFill="1"/>
    <xf numFmtId="174" fontId="84" fillId="0" borderId="0" xfId="1" applyNumberFormat="1" applyFont="1" applyFill="1" applyBorder="1"/>
    <xf numFmtId="0" fontId="84" fillId="0" borderId="0" xfId="0" applyFont="1" applyFill="1"/>
    <xf numFmtId="0" fontId="84" fillId="0" borderId="4" xfId="0" applyFont="1" applyFill="1" applyBorder="1"/>
    <xf numFmtId="0" fontId="84" fillId="0" borderId="4" xfId="0" applyFont="1" applyBorder="1"/>
    <xf numFmtId="174" fontId="84" fillId="0" borderId="4" xfId="1" applyNumberFormat="1" applyFont="1" applyFill="1" applyBorder="1"/>
    <xf numFmtId="0" fontId="84" fillId="0" borderId="2" xfId="0" applyFont="1" applyFill="1" applyBorder="1"/>
    <xf numFmtId="0" fontId="84" fillId="0" borderId="2" xfId="0" applyFont="1" applyBorder="1"/>
    <xf numFmtId="174" fontId="84" fillId="0" borderId="2" xfId="1" applyNumberFormat="1" applyFont="1" applyFill="1" applyBorder="1"/>
    <xf numFmtId="0" fontId="84" fillId="0" borderId="0" xfId="0" applyFont="1" applyAlignment="1">
      <alignment horizontal="left"/>
    </xf>
    <xf numFmtId="0" fontId="93" fillId="0" borderId="1" xfId="0" applyFont="1" applyFill="1" applyBorder="1"/>
    <xf numFmtId="0" fontId="93" fillId="0" borderId="3" xfId="0" applyFont="1" applyBorder="1"/>
    <xf numFmtId="0" fontId="93" fillId="0" borderId="0" xfId="0" applyFont="1" applyBorder="1"/>
    <xf numFmtId="174" fontId="93" fillId="0" borderId="3" xfId="1" applyNumberFormat="1" applyFont="1" applyFill="1" applyBorder="1"/>
    <xf numFmtId="174" fontId="93" fillId="0" borderId="0" xfId="1" applyNumberFormat="1" applyFont="1" applyFill="1" applyBorder="1"/>
    <xf numFmtId="174" fontId="87" fillId="0" borderId="0" xfId="1" applyNumberFormat="1" applyFont="1" applyFill="1"/>
    <xf numFmtId="0" fontId="84" fillId="0" borderId="0" xfId="0" applyFont="1" applyAlignment="1">
      <alignment horizontal="center"/>
    </xf>
    <xf numFmtId="0" fontId="84" fillId="0" borderId="0" xfId="0" quotePrefix="1" applyFont="1" applyAlignment="1">
      <alignment horizontal="center"/>
    </xf>
    <xf numFmtId="174" fontId="84" fillId="0" borderId="0" xfId="1" applyNumberFormat="1" applyFont="1" applyFill="1" applyAlignment="1">
      <alignment horizontal="left"/>
    </xf>
    <xf numFmtId="174" fontId="84" fillId="0" borderId="0" xfId="1" applyNumberFormat="1" applyFont="1" applyFill="1" applyBorder="1" applyAlignment="1">
      <alignment horizontal="left"/>
    </xf>
    <xf numFmtId="0" fontId="94" fillId="0" borderId="0" xfId="0" applyFont="1" applyFill="1" applyBorder="1"/>
    <xf numFmtId="174" fontId="84" fillId="0" borderId="0" xfId="1" applyNumberFormat="1" applyFont="1"/>
    <xf numFmtId="174" fontId="84" fillId="0" borderId="2" xfId="1" applyNumberFormat="1" applyFont="1" applyBorder="1"/>
    <xf numFmtId="174" fontId="84" fillId="0" borderId="4" xfId="1" applyNumberFormat="1" applyFont="1" applyBorder="1"/>
    <xf numFmtId="180" fontId="76" fillId="0" borderId="0" xfId="3" applyNumberFormat="1" applyFont="1" applyFill="1" applyBorder="1"/>
    <xf numFmtId="169" fontId="67" fillId="0" borderId="0" xfId="1" applyNumberFormat="1" applyFont="1" applyFill="1"/>
    <xf numFmtId="41" fontId="67" fillId="0" borderId="0" xfId="3" applyNumberFormat="1" applyFont="1" applyFill="1" applyBorder="1" applyAlignment="1">
      <alignment horizontal="center"/>
    </xf>
    <xf numFmtId="174" fontId="67" fillId="0" borderId="0" xfId="1" applyNumberFormat="1" applyFont="1" applyFill="1" applyBorder="1" applyAlignment="1">
      <alignment horizontal="right"/>
    </xf>
    <xf numFmtId="0" fontId="72" fillId="0" borderId="0" xfId="0" applyFont="1" applyBorder="1" applyAlignment="1">
      <alignment horizontal="center"/>
    </xf>
    <xf numFmtId="0" fontId="72" fillId="0" borderId="0" xfId="0" applyFont="1" applyBorder="1"/>
    <xf numFmtId="0" fontId="72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9" fontId="67" fillId="0" borderId="0" xfId="1" applyNumberFormat="1" applyFont="1" applyFill="1" applyAlignment="1"/>
    <xf numFmtId="169" fontId="75" fillId="0" borderId="0" xfId="1" applyNumberFormat="1" applyFont="1" applyFill="1" applyBorder="1" applyAlignment="1"/>
    <xf numFmtId="169" fontId="67" fillId="0" borderId="0" xfId="1" applyNumberFormat="1" applyFont="1" applyFill="1" applyBorder="1" applyAlignment="1"/>
    <xf numFmtId="0" fontId="68" fillId="0" borderId="1" xfId="3" applyFont="1" applyFill="1" applyBorder="1"/>
    <xf numFmtId="174" fontId="75" fillId="0" borderId="2" xfId="1" applyNumberFormat="1" applyFont="1" applyFill="1" applyBorder="1" applyAlignment="1"/>
    <xf numFmtId="0" fontId="70" fillId="0" borderId="0" xfId="0" applyFont="1" applyFill="1" applyBorder="1"/>
    <xf numFmtId="0" fontId="72" fillId="0" borderId="0" xfId="0" applyFont="1" applyAlignment="1">
      <alignment horizontal="center"/>
    </xf>
    <xf numFmtId="0" fontId="67" fillId="0" borderId="5" xfId="3" applyFont="1" applyBorder="1" applyAlignment="1">
      <alignment horizontal="center"/>
    </xf>
    <xf numFmtId="16" fontId="67" fillId="0" borderId="2" xfId="0" quotePrefix="1" applyNumberFormat="1" applyFont="1" applyBorder="1" applyAlignment="1">
      <alignment horizontal="center"/>
    </xf>
    <xf numFmtId="0" fontId="84" fillId="0" borderId="6" xfId="0" applyFont="1" applyBorder="1" applyAlignment="1">
      <alignment horizontal="center"/>
    </xf>
    <xf numFmtId="0" fontId="67" fillId="0" borderId="2" xfId="3" applyFont="1" applyFill="1" applyBorder="1" applyAlignment="1">
      <alignment horizontal="center"/>
    </xf>
    <xf numFmtId="41" fontId="67" fillId="0" borderId="2" xfId="3" applyNumberFormat="1" applyFont="1" applyFill="1" applyBorder="1" applyAlignment="1">
      <alignment horizontal="center"/>
    </xf>
    <xf numFmtId="41" fontId="67" fillId="0" borderId="0" xfId="3" applyNumberFormat="1" applyFont="1" applyFill="1" applyBorder="1" applyAlignment="1">
      <alignment horizontal="center"/>
    </xf>
    <xf numFmtId="41" fontId="67" fillId="0" borderId="0" xfId="3" applyNumberFormat="1" applyFont="1" applyBorder="1" applyAlignment="1">
      <alignment horizontal="center"/>
    </xf>
    <xf numFmtId="41" fontId="67" fillId="0" borderId="6" xfId="3" applyNumberFormat="1" applyFont="1" applyFill="1" applyBorder="1" applyAlignment="1">
      <alignment horizontal="center"/>
    </xf>
    <xf numFmtId="0" fontId="67" fillId="0" borderId="15" xfId="0" applyFont="1" applyBorder="1" applyAlignment="1">
      <alignment horizontal="left" vertical="center"/>
    </xf>
    <xf numFmtId="0" fontId="66" fillId="0" borderId="15" xfId="0" applyFont="1" applyBorder="1" applyAlignment="1">
      <alignment horizontal="left" vertical="center"/>
    </xf>
  </cellXfs>
  <cellStyles count="393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showGridLines="0" tabSelected="1" zoomScaleNormal="100" workbookViewId="0">
      <selection sqref="A1:J1"/>
    </sheetView>
  </sheetViews>
  <sheetFormatPr defaultColWidth="9.140625" defaultRowHeight="12.75"/>
  <cols>
    <col min="1" max="1" width="2.5703125" style="1" customWidth="1"/>
    <col min="2" max="2" width="50.140625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140625" style="1" customWidth="1"/>
    <col min="10" max="10" width="13.42578125" style="1" bestFit="1" customWidth="1"/>
    <col min="11" max="11" width="1.140625" style="1" customWidth="1"/>
    <col min="12" max="12" width="13.42578125" style="1" bestFit="1" customWidth="1"/>
    <col min="13" max="13" width="1.140625" style="1" customWidth="1"/>
    <col min="14" max="14" width="13.42578125" style="1" bestFit="1" customWidth="1"/>
    <col min="15" max="15" width="1.140625" style="1" customWidth="1"/>
    <col min="16" max="16" width="12.42578125" style="1" hidden="1" customWidth="1"/>
    <col min="17" max="17" width="2.28515625" style="7" hidden="1" customWidth="1"/>
    <col min="18" max="18" width="1.7109375" style="7" hidden="1" customWidth="1"/>
    <col min="19" max="19" width="11.7109375" style="1" hidden="1" customWidth="1"/>
    <col min="20" max="20" width="22.140625" style="164" hidden="1" customWidth="1"/>
    <col min="21" max="21" width="9.140625" style="1" customWidth="1"/>
    <col min="22" max="22" width="10.85546875" style="1" customWidth="1"/>
    <col min="23" max="24" width="9.140625" style="1" customWidth="1"/>
    <col min="25" max="16384" width="9.140625" style="1"/>
  </cols>
  <sheetData>
    <row r="1" spans="1:30" ht="18.75">
      <c r="A1" s="546" t="s">
        <v>220</v>
      </c>
      <c r="B1" s="546"/>
      <c r="C1" s="546"/>
      <c r="D1" s="546"/>
      <c r="E1" s="546"/>
      <c r="F1" s="546"/>
      <c r="G1" s="546"/>
      <c r="H1" s="546"/>
      <c r="I1" s="546"/>
      <c r="J1" s="546"/>
      <c r="K1" s="143"/>
      <c r="L1" s="143"/>
      <c r="M1" s="143"/>
      <c r="N1" s="143"/>
      <c r="O1" s="143"/>
      <c r="P1" s="143"/>
      <c r="Q1" s="143"/>
      <c r="R1" s="143"/>
      <c r="S1" s="9"/>
      <c r="T1" s="158"/>
      <c r="U1" s="8"/>
      <c r="V1" s="8"/>
      <c r="W1" s="8"/>
      <c r="X1" s="183"/>
      <c r="Y1" s="8"/>
      <c r="Z1" s="8"/>
      <c r="AA1" s="8"/>
    </row>
    <row r="2" spans="1:30" ht="11.25" customHeight="1" thickBot="1">
      <c r="A2" s="260"/>
      <c r="B2" s="260"/>
      <c r="C2" s="260"/>
      <c r="D2" s="260"/>
      <c r="E2" s="260"/>
      <c r="F2" s="275"/>
      <c r="G2" s="275"/>
      <c r="H2" s="276"/>
      <c r="I2" s="276"/>
      <c r="J2" s="276"/>
      <c r="K2" s="107"/>
      <c r="L2" s="107"/>
      <c r="M2" s="145"/>
      <c r="N2" s="187"/>
      <c r="O2" s="107"/>
      <c r="P2" s="107"/>
      <c r="Q2" s="107"/>
      <c r="R2" s="107"/>
      <c r="S2" s="21"/>
      <c r="T2" s="163"/>
      <c r="U2" s="8"/>
      <c r="V2" s="8"/>
      <c r="W2" s="8"/>
      <c r="X2" s="183"/>
      <c r="Y2" s="8"/>
      <c r="Z2" s="8"/>
      <c r="AA2" s="8"/>
    </row>
    <row r="3" spans="1:30" s="51" customFormat="1" ht="11.45" customHeight="1">
      <c r="A3" s="215"/>
      <c r="B3" s="215"/>
      <c r="C3" s="215"/>
      <c r="D3" s="215"/>
      <c r="E3" s="215"/>
      <c r="F3" s="547" t="s">
        <v>6</v>
      </c>
      <c r="G3" s="547"/>
      <c r="H3" s="547"/>
      <c r="I3" s="227"/>
      <c r="J3" s="227" t="s">
        <v>21</v>
      </c>
      <c r="K3" s="55"/>
      <c r="L3" s="55"/>
      <c r="M3" s="54"/>
      <c r="N3" s="54"/>
      <c r="O3" s="55"/>
      <c r="P3" s="126"/>
      <c r="Q3" s="54"/>
      <c r="R3" s="54"/>
      <c r="S3" s="55"/>
      <c r="T3" s="55"/>
      <c r="U3" s="128"/>
      <c r="V3" s="55"/>
    </row>
    <row r="4" spans="1:30" s="53" customFormat="1" ht="11.45" customHeight="1">
      <c r="A4" s="215"/>
      <c r="B4" s="215"/>
      <c r="C4" s="215"/>
      <c r="D4" s="229"/>
      <c r="E4" s="229"/>
      <c r="F4" s="548" t="s">
        <v>186</v>
      </c>
      <c r="G4" s="548"/>
      <c r="H4" s="548"/>
      <c r="I4" s="230"/>
      <c r="J4" s="277" t="s">
        <v>1</v>
      </c>
      <c r="K4" s="200"/>
      <c r="L4" s="200"/>
      <c r="M4" s="54"/>
      <c r="N4" s="54"/>
      <c r="O4" s="148"/>
      <c r="P4" s="172"/>
      <c r="Q4" s="54"/>
      <c r="R4" s="110"/>
      <c r="S4" s="56"/>
      <c r="T4" s="56"/>
      <c r="U4" s="56"/>
      <c r="V4" s="56"/>
    </row>
    <row r="5" spans="1:30" ht="11.45" customHeight="1" thickBot="1">
      <c r="A5" s="278" t="s">
        <v>123</v>
      </c>
      <c r="B5" s="262"/>
      <c r="C5" s="261"/>
      <c r="D5" s="262" t="s">
        <v>39</v>
      </c>
      <c r="E5" s="261"/>
      <c r="F5" s="263">
        <v>2015</v>
      </c>
      <c r="G5" s="261"/>
      <c r="H5" s="262">
        <v>2014</v>
      </c>
      <c r="I5" s="261"/>
      <c r="J5" s="262">
        <v>2014</v>
      </c>
      <c r="K5" s="129"/>
      <c r="L5" s="129"/>
      <c r="M5" s="129"/>
      <c r="N5" s="129"/>
      <c r="O5" s="187"/>
      <c r="P5" s="22"/>
      <c r="Q5" s="48"/>
      <c r="S5" s="7"/>
    </row>
    <row r="6" spans="1:30" ht="11.45" customHeight="1">
      <c r="A6" s="266"/>
      <c r="B6" s="261"/>
      <c r="C6" s="261"/>
      <c r="D6" s="261"/>
      <c r="E6" s="261"/>
      <c r="F6" s="264"/>
      <c r="G6" s="261"/>
      <c r="H6" s="279"/>
      <c r="I6" s="261"/>
      <c r="J6" s="279"/>
      <c r="K6" s="129"/>
      <c r="L6" s="129"/>
      <c r="M6" s="129"/>
      <c r="N6" s="129"/>
      <c r="O6" s="187"/>
      <c r="P6" s="22"/>
      <c r="Q6" s="142"/>
      <c r="S6" s="7"/>
      <c r="Y6" s="19"/>
      <c r="Z6" s="19"/>
      <c r="AA6" s="19"/>
      <c r="AB6" s="19"/>
    </row>
    <row r="7" spans="1:30" ht="11.45" customHeight="1">
      <c r="A7" s="434" t="s">
        <v>17</v>
      </c>
      <c r="B7" s="434"/>
      <c r="C7" s="252"/>
      <c r="D7" s="477">
        <v>1</v>
      </c>
      <c r="E7" s="252"/>
      <c r="F7" s="271">
        <v>251.1</v>
      </c>
      <c r="G7" s="241"/>
      <c r="H7" s="271">
        <v>292.5</v>
      </c>
      <c r="I7" s="224"/>
      <c r="J7" s="271">
        <v>1453.8</v>
      </c>
      <c r="K7" s="129"/>
      <c r="L7" s="129"/>
      <c r="M7" s="129"/>
      <c r="N7" s="129"/>
      <c r="O7" s="129"/>
      <c r="P7" s="129"/>
      <c r="Q7" s="12"/>
      <c r="R7" s="12"/>
      <c r="S7" s="12"/>
      <c r="T7" s="165" t="s">
        <v>156</v>
      </c>
      <c r="U7" s="7"/>
      <c r="V7" s="7"/>
      <c r="Y7" s="129"/>
      <c r="Z7" s="188"/>
      <c r="AA7" s="19"/>
      <c r="AB7" s="19"/>
    </row>
    <row r="8" spans="1:30" ht="11.45" customHeight="1">
      <c r="A8" s="252"/>
      <c r="B8" s="252"/>
      <c r="C8" s="252"/>
      <c r="D8" s="477"/>
      <c r="E8" s="252"/>
      <c r="F8" s="224"/>
      <c r="G8" s="241"/>
      <c r="H8" s="224"/>
      <c r="I8" s="224"/>
      <c r="J8" s="224"/>
      <c r="K8" s="129"/>
      <c r="L8" s="129"/>
      <c r="M8" s="129"/>
      <c r="N8" s="129"/>
      <c r="O8" s="129"/>
      <c r="P8" s="129"/>
      <c r="Q8" s="12"/>
      <c r="R8" s="12"/>
      <c r="S8" s="12"/>
      <c r="T8" s="165"/>
      <c r="U8" s="7"/>
      <c r="V8" s="7"/>
      <c r="Y8" s="129"/>
      <c r="Z8" s="188"/>
      <c r="AA8" s="19"/>
      <c r="AB8" s="19"/>
    </row>
    <row r="9" spans="1:30" ht="11.45" customHeight="1">
      <c r="A9" s="240" t="s">
        <v>40</v>
      </c>
      <c r="B9" s="240"/>
      <c r="C9" s="252"/>
      <c r="D9" s="478">
        <v>2</v>
      </c>
      <c r="E9" s="252"/>
      <c r="F9" s="223">
        <v>108.7</v>
      </c>
      <c r="G9" s="241"/>
      <c r="H9" s="223">
        <v>128.6</v>
      </c>
      <c r="I9" s="243"/>
      <c r="J9" s="223">
        <v>653.6</v>
      </c>
      <c r="K9" s="129"/>
      <c r="L9" s="129"/>
      <c r="M9" s="129"/>
      <c r="N9" s="129"/>
      <c r="O9" s="129"/>
      <c r="P9" s="173" t="s">
        <v>143</v>
      </c>
      <c r="Q9" s="30"/>
      <c r="R9" s="30"/>
      <c r="S9" s="30"/>
      <c r="T9" s="166" t="s">
        <v>175</v>
      </c>
      <c r="U9" s="7"/>
      <c r="V9" s="7"/>
      <c r="Y9" s="129"/>
      <c r="Z9" s="188"/>
      <c r="AA9" s="19"/>
      <c r="AB9" s="19"/>
    </row>
    <row r="10" spans="1:30" ht="11.45" customHeight="1">
      <c r="A10" s="240" t="s">
        <v>41</v>
      </c>
      <c r="B10" s="240"/>
      <c r="C10" s="252"/>
      <c r="D10" s="479">
        <v>2</v>
      </c>
      <c r="E10" s="252"/>
      <c r="F10" s="223">
        <v>5.9</v>
      </c>
      <c r="G10" s="243"/>
      <c r="H10" s="223">
        <v>8.8000000000000007</v>
      </c>
      <c r="I10" s="243"/>
      <c r="J10" s="223">
        <v>37.6</v>
      </c>
      <c r="K10" s="129"/>
      <c r="L10" s="129"/>
      <c r="M10" s="129"/>
      <c r="N10" s="129"/>
      <c r="O10" s="129"/>
      <c r="P10" s="129"/>
      <c r="Q10" s="45"/>
      <c r="R10" s="45"/>
      <c r="S10" s="146"/>
      <c r="T10" s="166" t="s">
        <v>157</v>
      </c>
      <c r="U10" s="7"/>
      <c r="V10" s="7"/>
      <c r="W10" s="46"/>
      <c r="Y10" s="129"/>
      <c r="Z10" s="188"/>
      <c r="AA10" s="19"/>
      <c r="AB10" s="19"/>
      <c r="AC10" s="1" t="s">
        <v>36</v>
      </c>
    </row>
    <row r="11" spans="1:30" ht="11.45" customHeight="1">
      <c r="A11" s="252" t="s">
        <v>42</v>
      </c>
      <c r="B11" s="252"/>
      <c r="C11" s="252"/>
      <c r="D11" s="430">
        <v>2</v>
      </c>
      <c r="E11" s="252"/>
      <c r="F11" s="223">
        <v>11.8</v>
      </c>
      <c r="G11" s="241"/>
      <c r="H11" s="223">
        <v>16.600000000000001</v>
      </c>
      <c r="I11" s="241"/>
      <c r="J11" s="223">
        <v>59.9</v>
      </c>
      <c r="K11" s="129"/>
      <c r="L11" s="129"/>
      <c r="M11" s="129"/>
      <c r="N11" s="129"/>
      <c r="O11" s="129"/>
      <c r="P11" s="173" t="s">
        <v>143</v>
      </c>
      <c r="Q11" s="30"/>
      <c r="R11" s="30"/>
      <c r="S11" s="147"/>
      <c r="T11" s="166" t="s">
        <v>176</v>
      </c>
      <c r="U11" s="7"/>
      <c r="V11" s="7"/>
      <c r="Y11" s="129"/>
      <c r="Z11" s="188"/>
      <c r="AA11" s="19"/>
      <c r="AB11" s="19"/>
    </row>
    <row r="12" spans="1:30" ht="11.45" customHeight="1">
      <c r="A12" s="240" t="s">
        <v>5</v>
      </c>
      <c r="B12" s="240"/>
      <c r="C12" s="252"/>
      <c r="D12" s="479">
        <v>3</v>
      </c>
      <c r="E12" s="252"/>
      <c r="F12" s="223">
        <v>114.1</v>
      </c>
      <c r="G12" s="243"/>
      <c r="H12" s="223">
        <v>93.5</v>
      </c>
      <c r="I12" s="243"/>
      <c r="J12" s="223">
        <v>525.4</v>
      </c>
      <c r="K12" s="129"/>
      <c r="L12" s="129"/>
      <c r="M12" s="129"/>
      <c r="N12" s="129"/>
      <c r="O12" s="129"/>
      <c r="P12" s="129"/>
      <c r="Q12" s="45"/>
      <c r="R12" s="45"/>
      <c r="S12" s="146"/>
      <c r="T12" s="166" t="s">
        <v>130</v>
      </c>
      <c r="U12" s="7"/>
      <c r="V12" s="7"/>
      <c r="Y12" s="129"/>
      <c r="Z12" s="188"/>
      <c r="AA12" s="19"/>
      <c r="AB12" s="19"/>
    </row>
    <row r="13" spans="1:30" ht="11.45" customHeight="1">
      <c r="A13" s="240" t="s">
        <v>164</v>
      </c>
      <c r="B13" s="240"/>
      <c r="C13" s="252"/>
      <c r="D13" s="479">
        <v>3</v>
      </c>
      <c r="E13" s="252"/>
      <c r="F13" s="223">
        <v>0</v>
      </c>
      <c r="G13" s="243"/>
      <c r="H13" s="223">
        <v>0</v>
      </c>
      <c r="I13" s="243"/>
      <c r="J13" s="223">
        <v>73.8</v>
      </c>
      <c r="K13" s="129"/>
      <c r="L13" s="129"/>
      <c r="M13" s="129"/>
      <c r="N13" s="129"/>
      <c r="O13" s="129"/>
      <c r="P13" s="129"/>
      <c r="Q13" s="45"/>
      <c r="R13" s="45"/>
      <c r="S13" s="146"/>
      <c r="T13" s="166" t="s">
        <v>158</v>
      </c>
      <c r="U13" s="7"/>
      <c r="V13" s="7"/>
      <c r="W13" s="42"/>
      <c r="Y13" s="129"/>
      <c r="Z13" s="188"/>
      <c r="AA13" s="19"/>
      <c r="AB13" s="19"/>
    </row>
    <row r="14" spans="1:30" ht="11.45" customHeight="1">
      <c r="A14" s="240" t="s">
        <v>79</v>
      </c>
      <c r="B14" s="240"/>
      <c r="C14" s="252"/>
      <c r="D14" s="479">
        <v>2</v>
      </c>
      <c r="E14" s="252"/>
      <c r="F14" s="223">
        <v>-0.2</v>
      </c>
      <c r="G14" s="243"/>
      <c r="H14" s="271">
        <v>-0.2</v>
      </c>
      <c r="I14" s="243"/>
      <c r="J14" s="271">
        <v>-0.7</v>
      </c>
      <c r="K14" s="129"/>
      <c r="L14" s="129"/>
      <c r="M14" s="129"/>
      <c r="N14" s="129"/>
      <c r="O14" s="129"/>
      <c r="P14" s="129"/>
      <c r="Q14" s="45"/>
      <c r="R14" s="45"/>
      <c r="S14" s="146"/>
      <c r="T14" s="166" t="s">
        <v>159</v>
      </c>
      <c r="U14" s="7"/>
      <c r="V14" s="7"/>
      <c r="W14" s="42"/>
      <c r="Y14" s="129"/>
      <c r="Z14" s="188"/>
      <c r="AA14" s="19"/>
      <c r="AB14" s="19"/>
    </row>
    <row r="15" spans="1:30" ht="11.45" customHeight="1">
      <c r="A15" s="249"/>
      <c r="B15" s="249" t="s">
        <v>22</v>
      </c>
      <c r="C15" s="252"/>
      <c r="D15" s="430"/>
      <c r="E15" s="252"/>
      <c r="F15" s="251">
        <f>SUM(F9:F14)-0.1</f>
        <v>240.20000000000002</v>
      </c>
      <c r="G15" s="241"/>
      <c r="H15" s="251">
        <f>SUM(H9:H14)</f>
        <v>247.3</v>
      </c>
      <c r="I15" s="241"/>
      <c r="J15" s="251">
        <f>SUM(J9:J14)+0.1</f>
        <v>1349.6999999999998</v>
      </c>
      <c r="K15" s="129"/>
      <c r="L15" s="129"/>
      <c r="M15" s="129"/>
      <c r="N15" s="129"/>
      <c r="O15" s="129"/>
      <c r="P15" s="129"/>
      <c r="Q15" s="30"/>
      <c r="R15" s="30"/>
      <c r="S15" s="147"/>
      <c r="T15" s="167"/>
      <c r="U15" s="7"/>
      <c r="V15" s="7"/>
      <c r="W15" s="18"/>
      <c r="X15" s="18"/>
      <c r="Y15" s="129"/>
      <c r="Z15" s="188"/>
      <c r="AA15" s="19"/>
      <c r="AB15" s="19"/>
      <c r="AC15" s="18"/>
      <c r="AD15" s="18"/>
    </row>
    <row r="16" spans="1:30" ht="11.45" customHeight="1">
      <c r="A16" s="268"/>
      <c r="B16" s="252" t="s">
        <v>125</v>
      </c>
      <c r="C16" s="252"/>
      <c r="D16" s="477" t="s">
        <v>0</v>
      </c>
      <c r="E16" s="252"/>
      <c r="F16" s="224">
        <f>F7-F15</f>
        <v>10.899999999999977</v>
      </c>
      <c r="G16" s="241"/>
      <c r="H16" s="224">
        <v>45.199999999999989</v>
      </c>
      <c r="I16" s="224"/>
      <c r="J16" s="224">
        <f>J7-J15+0.1</f>
        <v>104.20000000000013</v>
      </c>
      <c r="K16" s="129"/>
      <c r="L16" s="129"/>
      <c r="M16" s="129"/>
      <c r="N16" s="129"/>
      <c r="O16" s="129"/>
      <c r="P16" s="173" t="s">
        <v>144</v>
      </c>
      <c r="Q16" s="30"/>
      <c r="R16" s="30"/>
      <c r="S16" s="147"/>
      <c r="T16" s="166" t="s">
        <v>160</v>
      </c>
      <c r="U16" s="7"/>
      <c r="V16" s="7"/>
      <c r="W16" s="18"/>
      <c r="X16" s="18"/>
      <c r="Y16" s="129"/>
      <c r="Z16" s="188"/>
      <c r="AA16" s="19"/>
      <c r="AB16" s="19"/>
      <c r="AC16" s="18"/>
      <c r="AD16" s="18"/>
    </row>
    <row r="17" spans="1:30" ht="11.45" customHeight="1">
      <c r="A17" s="252" t="s">
        <v>174</v>
      </c>
      <c r="B17" s="252"/>
      <c r="C17" s="252"/>
      <c r="D17" s="477">
        <v>4</v>
      </c>
      <c r="E17" s="252"/>
      <c r="F17" s="224">
        <v>-7.6</v>
      </c>
      <c r="G17" s="241"/>
      <c r="H17" s="224">
        <v>-15.6</v>
      </c>
      <c r="I17" s="224"/>
      <c r="J17" s="224">
        <v>-30.9</v>
      </c>
      <c r="K17" s="129"/>
      <c r="L17" s="129"/>
      <c r="M17" s="129"/>
      <c r="N17" s="129"/>
      <c r="O17" s="129"/>
      <c r="P17" s="129"/>
      <c r="Q17" s="30"/>
      <c r="R17" s="30"/>
      <c r="S17" s="147"/>
      <c r="T17" s="168" t="s">
        <v>178</v>
      </c>
      <c r="U17" s="7"/>
      <c r="V17" s="7"/>
      <c r="W17" s="18"/>
      <c r="X17" s="18"/>
      <c r="Y17" s="129"/>
      <c r="Z17" s="188"/>
      <c r="AA17" s="19"/>
      <c r="AB17" s="19"/>
      <c r="AC17" s="18"/>
      <c r="AD17" s="18"/>
    </row>
    <row r="18" spans="1:30" ht="11.45" customHeight="1">
      <c r="A18" s="252" t="s">
        <v>13</v>
      </c>
      <c r="B18" s="252"/>
      <c r="C18" s="252"/>
      <c r="D18" s="477">
        <v>5</v>
      </c>
      <c r="E18" s="252"/>
      <c r="F18" s="224">
        <v>-7.8</v>
      </c>
      <c r="G18" s="241"/>
      <c r="H18" s="224">
        <v>-7.5000000000000018</v>
      </c>
      <c r="I18" s="224"/>
      <c r="J18" s="224">
        <v>-30.1</v>
      </c>
      <c r="K18" s="132"/>
      <c r="L18" s="132"/>
      <c r="M18" s="132"/>
      <c r="N18" s="132"/>
      <c r="O18" s="129"/>
      <c r="P18" s="129"/>
      <c r="Q18" s="30"/>
      <c r="R18" s="30"/>
      <c r="S18" s="147"/>
      <c r="T18" s="166"/>
      <c r="U18" s="7"/>
      <c r="V18" s="7"/>
      <c r="W18" s="18"/>
      <c r="X18" s="18"/>
      <c r="Y18" s="129"/>
      <c r="Z18" s="188"/>
      <c r="AA18" s="19"/>
      <c r="AB18" s="19"/>
      <c r="AC18" s="18"/>
      <c r="AD18" s="18"/>
    </row>
    <row r="19" spans="1:30" ht="11.45" customHeight="1">
      <c r="A19" s="434" t="s">
        <v>134</v>
      </c>
      <c r="B19" s="434"/>
      <c r="C19" s="252"/>
      <c r="D19" s="477">
        <v>6</v>
      </c>
      <c r="E19" s="252"/>
      <c r="F19" s="271">
        <v>-5.4</v>
      </c>
      <c r="G19" s="241"/>
      <c r="H19" s="271">
        <v>-9.4</v>
      </c>
      <c r="I19" s="224"/>
      <c r="J19" s="271">
        <v>-26.5</v>
      </c>
      <c r="K19" s="135"/>
      <c r="L19" s="135"/>
      <c r="M19" s="135"/>
      <c r="N19" s="135"/>
      <c r="O19" s="129"/>
      <c r="P19" s="129"/>
      <c r="Q19" s="30"/>
      <c r="R19" s="30"/>
      <c r="S19" s="147"/>
      <c r="T19" s="168" t="s">
        <v>177</v>
      </c>
      <c r="U19" s="7"/>
      <c r="V19" s="7"/>
      <c r="W19" s="18"/>
      <c r="X19" s="18"/>
      <c r="Y19" s="129"/>
      <c r="Z19" s="188"/>
      <c r="AA19" s="19"/>
      <c r="AB19" s="19"/>
      <c r="AC19" s="18"/>
      <c r="AD19" s="18"/>
    </row>
    <row r="20" spans="1:30" ht="11.45" customHeight="1">
      <c r="A20" s="240" t="s">
        <v>0</v>
      </c>
      <c r="B20" s="240" t="s">
        <v>100</v>
      </c>
      <c r="C20" s="252"/>
      <c r="D20" s="480"/>
      <c r="E20" s="252"/>
      <c r="F20" s="223">
        <f>SUM(F16:F19)-0.1</f>
        <v>-10.000000000000023</v>
      </c>
      <c r="G20" s="241"/>
      <c r="H20" s="224">
        <f>SUM(H16:H19)</f>
        <v>12.699999999999987</v>
      </c>
      <c r="I20" s="243"/>
      <c r="J20" s="224">
        <f>SUM(J16:J19)</f>
        <v>16.700000000000124</v>
      </c>
      <c r="K20" s="130"/>
      <c r="L20" s="130"/>
      <c r="M20" s="130"/>
      <c r="N20" s="130"/>
      <c r="O20" s="129"/>
      <c r="P20" s="129"/>
      <c r="Q20" s="30"/>
      <c r="R20" s="30"/>
      <c r="S20" s="30"/>
      <c r="T20" s="167"/>
      <c r="V20" s="129"/>
      <c r="W20" s="188"/>
      <c r="X20" s="19"/>
      <c r="Y20" s="19"/>
    </row>
    <row r="21" spans="1:30" ht="11.45" customHeight="1">
      <c r="A21" s="434" t="s">
        <v>101</v>
      </c>
      <c r="B21" s="434"/>
      <c r="C21" s="252"/>
      <c r="D21" s="430">
        <v>7</v>
      </c>
      <c r="E21" s="252"/>
      <c r="F21" s="223">
        <v>9.5</v>
      </c>
      <c r="G21" s="241"/>
      <c r="H21" s="271">
        <v>8.1</v>
      </c>
      <c r="I21" s="224"/>
      <c r="J21" s="271">
        <v>67.599999999999994</v>
      </c>
      <c r="K21" s="135"/>
      <c r="L21" s="135"/>
      <c r="M21" s="135"/>
      <c r="N21" s="135"/>
      <c r="O21" s="129"/>
      <c r="P21" s="129"/>
      <c r="Q21" s="30"/>
      <c r="R21" s="30"/>
      <c r="S21" s="30"/>
      <c r="T21" s="168" t="s">
        <v>111</v>
      </c>
      <c r="V21" s="132"/>
      <c r="W21" s="188"/>
      <c r="X21" s="19"/>
      <c r="Y21" s="19"/>
    </row>
    <row r="22" spans="1:30" ht="11.45" customHeight="1" thickBot="1">
      <c r="A22" s="481"/>
      <c r="B22" s="481" t="s">
        <v>102</v>
      </c>
      <c r="C22" s="250"/>
      <c r="D22" s="280"/>
      <c r="E22" s="250"/>
      <c r="F22" s="258">
        <f>+F20-F21</f>
        <v>-19.500000000000021</v>
      </c>
      <c r="G22" s="282"/>
      <c r="H22" s="258">
        <f>+H20-H21</f>
        <v>4.5999999999999872</v>
      </c>
      <c r="I22" s="222"/>
      <c r="J22" s="258">
        <f>+J20-J21</f>
        <v>-50.899999999999871</v>
      </c>
      <c r="K22" s="111"/>
      <c r="L22" s="111"/>
      <c r="M22" s="111"/>
      <c r="N22" s="111"/>
      <c r="O22" s="132"/>
      <c r="P22" s="132"/>
      <c r="Q22" s="25"/>
      <c r="R22" s="25"/>
      <c r="S22" s="25"/>
      <c r="T22" s="160"/>
      <c r="U22" s="7"/>
      <c r="V22" s="7"/>
      <c r="Z22" s="43"/>
      <c r="AB22" s="50"/>
    </row>
    <row r="23" spans="1:30" s="3" customFormat="1" ht="11.45" customHeight="1">
      <c r="A23" s="250"/>
      <c r="B23" s="250"/>
      <c r="C23" s="250"/>
      <c r="D23" s="280"/>
      <c r="E23" s="250"/>
      <c r="F23" s="281"/>
      <c r="G23" s="282"/>
      <c r="H23" s="222"/>
      <c r="I23" s="222"/>
      <c r="J23" s="222"/>
      <c r="K23" s="111"/>
      <c r="L23" s="111"/>
      <c r="M23" s="111"/>
      <c r="N23" s="111"/>
      <c r="O23" s="135"/>
      <c r="P23" s="135"/>
      <c r="Q23" s="25"/>
      <c r="R23" s="25"/>
      <c r="S23" s="25"/>
      <c r="T23" s="160"/>
      <c r="Z23" s="44"/>
    </row>
    <row r="24" spans="1:30" ht="11.45" customHeight="1">
      <c r="A24" s="253" t="s">
        <v>145</v>
      </c>
      <c r="B24" s="240"/>
      <c r="C24" s="252"/>
      <c r="D24" s="479"/>
      <c r="E24" s="252"/>
      <c r="F24" s="223"/>
      <c r="G24" s="243"/>
      <c r="H24" s="223"/>
      <c r="I24" s="243"/>
      <c r="J24" s="223"/>
      <c r="K24" s="129"/>
      <c r="L24" s="129"/>
      <c r="M24" s="129"/>
      <c r="N24" s="129"/>
      <c r="O24" s="129"/>
      <c r="P24" s="129"/>
      <c r="Q24" s="45"/>
      <c r="R24" s="45"/>
      <c r="S24" s="146"/>
      <c r="T24" s="166" t="s">
        <v>112</v>
      </c>
      <c r="U24" s="7"/>
      <c r="V24" s="7"/>
      <c r="Y24" s="129"/>
      <c r="Z24" s="188"/>
      <c r="AA24" s="19"/>
      <c r="AB24" s="19"/>
    </row>
    <row r="25" spans="1:30" ht="11.45" customHeight="1">
      <c r="A25" s="240"/>
      <c r="B25" s="240" t="s">
        <v>184</v>
      </c>
      <c r="C25" s="252"/>
      <c r="D25" s="479">
        <v>12</v>
      </c>
      <c r="E25" s="252"/>
      <c r="F25" s="223">
        <v>-3.4</v>
      </c>
      <c r="G25" s="243"/>
      <c r="H25" s="223">
        <v>0.1</v>
      </c>
      <c r="I25" s="243"/>
      <c r="J25" s="223">
        <v>-27.9</v>
      </c>
      <c r="K25" s="129"/>
      <c r="L25" s="129"/>
      <c r="M25" s="129"/>
      <c r="N25" s="129"/>
      <c r="O25" s="129"/>
      <c r="P25" s="129"/>
      <c r="Q25" s="45"/>
      <c r="R25" s="45"/>
      <c r="S25" s="146"/>
      <c r="T25" s="166"/>
      <c r="U25" s="7"/>
      <c r="V25" s="7"/>
      <c r="Y25" s="129"/>
      <c r="Z25" s="188"/>
      <c r="AA25" s="19"/>
      <c r="AB25" s="19"/>
    </row>
    <row r="26" spans="1:30" ht="11.45" customHeight="1">
      <c r="A26" s="240"/>
      <c r="B26" s="240" t="s">
        <v>235</v>
      </c>
      <c r="C26" s="252"/>
      <c r="D26" s="479">
        <v>12</v>
      </c>
      <c r="E26" s="252"/>
      <c r="F26" s="223">
        <v>0.4</v>
      </c>
      <c r="G26" s="243"/>
      <c r="H26" s="223">
        <v>6.1</v>
      </c>
      <c r="I26" s="243"/>
      <c r="J26" s="223">
        <v>3.7</v>
      </c>
      <c r="K26" s="129"/>
      <c r="L26" s="129"/>
      <c r="M26" s="129"/>
      <c r="N26" s="129"/>
      <c r="O26" s="129"/>
      <c r="P26" s="129"/>
      <c r="Q26" s="45"/>
      <c r="R26" s="45"/>
      <c r="S26" s="146"/>
      <c r="T26" s="166"/>
      <c r="U26" s="7"/>
      <c r="V26" s="7"/>
      <c r="Y26" s="129"/>
      <c r="Z26" s="188"/>
      <c r="AA26" s="19"/>
      <c r="AB26" s="19"/>
    </row>
    <row r="27" spans="1:30" ht="11.45" customHeight="1">
      <c r="A27" s="248" t="s">
        <v>185</v>
      </c>
      <c r="B27" s="249"/>
      <c r="C27" s="252"/>
      <c r="D27" s="479"/>
      <c r="E27" s="252"/>
      <c r="F27" s="251">
        <f>SUM(F25:F26)</f>
        <v>-3</v>
      </c>
      <c r="G27" s="243"/>
      <c r="H27" s="251">
        <f>SUM(H25:H26)</f>
        <v>6.1999999999999993</v>
      </c>
      <c r="I27" s="243"/>
      <c r="J27" s="251">
        <f>SUM(J25:J26)</f>
        <v>-24.2</v>
      </c>
      <c r="K27" s="129"/>
      <c r="L27" s="129"/>
      <c r="M27" s="129"/>
      <c r="N27" s="129"/>
      <c r="O27" s="129"/>
      <c r="P27" s="129"/>
      <c r="Q27" s="45"/>
      <c r="R27" s="45"/>
      <c r="S27" s="146"/>
      <c r="T27" s="166"/>
      <c r="U27" s="7"/>
      <c r="V27" s="7"/>
      <c r="Y27" s="129"/>
      <c r="Z27" s="188"/>
      <c r="AA27" s="19"/>
      <c r="AB27" s="19"/>
    </row>
    <row r="28" spans="1:30" ht="11.45" customHeight="1" thickBot="1">
      <c r="A28" s="481" t="s">
        <v>103</v>
      </c>
      <c r="B28" s="481"/>
      <c r="C28" s="250"/>
      <c r="D28" s="280"/>
      <c r="E28" s="250"/>
      <c r="F28" s="258">
        <f>F22+F27</f>
        <v>-22.500000000000021</v>
      </c>
      <c r="G28" s="282"/>
      <c r="H28" s="258">
        <f>H22+H27</f>
        <v>10.799999999999986</v>
      </c>
      <c r="I28" s="222"/>
      <c r="J28" s="258">
        <f>J22+J27</f>
        <v>-75.099999999999866</v>
      </c>
      <c r="K28" s="129"/>
      <c r="L28" s="129"/>
      <c r="M28" s="129"/>
      <c r="N28" s="129"/>
      <c r="O28" s="129"/>
      <c r="P28" s="129"/>
      <c r="Q28" s="45"/>
      <c r="R28" s="45"/>
      <c r="S28" s="146"/>
      <c r="T28" s="166"/>
      <c r="U28" s="7"/>
      <c r="V28" s="7"/>
      <c r="Y28" s="129"/>
      <c r="Z28" s="188"/>
      <c r="AA28" s="19"/>
      <c r="AB28" s="19"/>
    </row>
    <row r="29" spans="1:30" s="3" customFormat="1">
      <c r="A29" s="47"/>
      <c r="B29" s="15"/>
      <c r="C29" s="15"/>
      <c r="D29" s="36"/>
      <c r="E29" s="15"/>
      <c r="F29" s="174"/>
      <c r="G29" s="112"/>
      <c r="H29" s="31"/>
      <c r="I29" s="31"/>
      <c r="J29" s="31"/>
      <c r="K29" s="23"/>
      <c r="L29" s="23"/>
      <c r="M29" s="23"/>
      <c r="N29" s="23"/>
      <c r="O29" s="111"/>
      <c r="P29" s="16"/>
      <c r="Q29" s="25"/>
      <c r="R29" s="25"/>
      <c r="S29" s="25"/>
      <c r="T29" s="160"/>
      <c r="Z29" s="44"/>
    </row>
    <row r="30" spans="1:30" s="3" customFormat="1" ht="13.5" customHeight="1">
      <c r="A30" s="47"/>
      <c r="B30" s="15"/>
      <c r="C30" s="15"/>
      <c r="D30" s="36"/>
      <c r="E30" s="15"/>
      <c r="F30" s="174"/>
      <c r="G30" s="112"/>
      <c r="H30" s="31"/>
      <c r="I30" s="31"/>
      <c r="J30" s="31"/>
      <c r="K30" s="23"/>
      <c r="L30" s="23"/>
      <c r="M30" s="23"/>
      <c r="N30" s="23"/>
      <c r="O30" s="111"/>
      <c r="P30" s="16"/>
      <c r="Q30" s="25"/>
      <c r="R30" s="25"/>
      <c r="S30" s="25"/>
      <c r="T30" s="160"/>
      <c r="Z30" s="44"/>
    </row>
    <row r="31" spans="1:30" s="3" customFormat="1">
      <c r="A31" s="15"/>
      <c r="B31" s="15"/>
      <c r="C31" s="17"/>
      <c r="D31" s="36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9"/>
    </row>
    <row r="32" spans="1:30" s="3" customFormat="1">
      <c r="A32" s="15"/>
      <c r="B32" s="15"/>
      <c r="C32" s="17"/>
      <c r="D32" s="36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9"/>
    </row>
    <row r="33" spans="1:23" s="3" customFormat="1">
      <c r="A33" s="15"/>
      <c r="B33" s="15"/>
      <c r="C33" s="17"/>
      <c r="D33" s="36"/>
      <c r="E33" s="17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9"/>
    </row>
    <row r="34" spans="1:23" s="3" customFormat="1">
      <c r="A34" s="15"/>
      <c r="B34" s="15"/>
      <c r="C34" s="17"/>
      <c r="D34" s="36"/>
      <c r="E34" s="17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9"/>
    </row>
    <row r="35" spans="1:23" s="3" customFormat="1">
      <c r="A35" s="15"/>
      <c r="B35" s="15"/>
      <c r="C35" s="17"/>
      <c r="D35" s="36"/>
      <c r="E35" s="17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9"/>
    </row>
    <row r="36" spans="1:23" s="3" customFormat="1">
      <c r="A36" s="15"/>
      <c r="B36" s="15"/>
      <c r="C36" s="17"/>
      <c r="D36" s="36"/>
      <c r="E36" s="1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9"/>
    </row>
    <row r="37" spans="1:23" s="3" customFormat="1">
      <c r="A37" s="15"/>
      <c r="B37" s="5"/>
      <c r="C37" s="17"/>
      <c r="D37" s="36"/>
      <c r="E37" s="17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9"/>
    </row>
    <row r="38" spans="1:23" s="3" customFormat="1">
      <c r="A38" s="15"/>
      <c r="B38" s="15"/>
      <c r="C38" s="17"/>
      <c r="D38" s="36"/>
      <c r="E38" s="17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9"/>
    </row>
    <row r="39" spans="1:23" s="3" customFormat="1">
      <c r="A39" s="15"/>
      <c r="B39" s="15"/>
      <c r="C39" s="17"/>
      <c r="D39" s="36"/>
      <c r="E39" s="17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9"/>
    </row>
    <row r="40" spans="1:23" s="3" customFormat="1">
      <c r="A40" s="15"/>
      <c r="B40" s="15"/>
      <c r="C40" s="17"/>
      <c r="D40" s="36"/>
      <c r="E40" s="17"/>
      <c r="F40" s="16"/>
      <c r="G40" s="16"/>
      <c r="H40" s="16"/>
      <c r="I40" s="16"/>
      <c r="J40" s="16"/>
      <c r="K40" s="16"/>
      <c r="L40" s="16"/>
      <c r="M40" s="11"/>
      <c r="N40" s="11"/>
      <c r="O40" s="16"/>
      <c r="P40" s="16"/>
      <c r="Q40" s="16"/>
      <c r="R40" s="16"/>
      <c r="S40" s="16"/>
      <c r="T40" s="169"/>
    </row>
    <row r="41" spans="1:23" s="3" customFormat="1">
      <c r="A41" s="15"/>
      <c r="B41" s="15"/>
      <c r="C41" s="17"/>
      <c r="D41" s="36"/>
      <c r="E41" s="17"/>
      <c r="F41" s="16"/>
      <c r="G41" s="16"/>
      <c r="H41" s="16"/>
      <c r="I41" s="16"/>
      <c r="J41" s="16"/>
      <c r="K41" s="16"/>
      <c r="L41" s="16"/>
      <c r="M41" s="11"/>
      <c r="N41" s="11"/>
      <c r="O41" s="16"/>
      <c r="P41" s="16"/>
      <c r="Q41" s="16"/>
      <c r="R41" s="16"/>
      <c r="S41" s="16"/>
      <c r="T41" s="169"/>
    </row>
    <row r="42" spans="1:23" s="3" customFormat="1">
      <c r="A42" s="15"/>
      <c r="B42" s="15"/>
      <c r="C42" s="17"/>
      <c r="D42" s="36"/>
      <c r="E42" s="17"/>
      <c r="F42" s="16"/>
      <c r="G42" s="16"/>
      <c r="H42" s="16"/>
      <c r="I42" s="16"/>
      <c r="J42" s="16"/>
      <c r="K42" s="16"/>
      <c r="L42" s="16"/>
      <c r="M42" s="11"/>
      <c r="N42" s="11"/>
      <c r="O42" s="16"/>
      <c r="P42" s="16"/>
      <c r="Q42" s="16"/>
      <c r="R42" s="16"/>
      <c r="S42" s="16"/>
      <c r="T42" s="169"/>
    </row>
    <row r="43" spans="1:23" s="3" customFormat="1">
      <c r="A43" s="15"/>
      <c r="B43" s="15"/>
      <c r="C43" s="17"/>
      <c r="D43" s="36"/>
      <c r="E43" s="17"/>
      <c r="F43" s="16"/>
      <c r="G43" s="16"/>
      <c r="H43" s="16"/>
      <c r="I43" s="16"/>
      <c r="J43" s="16"/>
      <c r="K43" s="16"/>
      <c r="L43" s="16"/>
      <c r="M43" s="11"/>
      <c r="N43" s="11"/>
      <c r="O43" s="16"/>
      <c r="P43" s="16"/>
      <c r="Q43" s="16"/>
      <c r="R43" s="16"/>
      <c r="S43" s="16"/>
      <c r="T43" s="169"/>
    </row>
    <row r="44" spans="1:23" s="3" customFormat="1">
      <c r="A44" s="1"/>
      <c r="B44" s="4"/>
      <c r="C44" s="4"/>
      <c r="D44" s="4"/>
      <c r="E44" s="4"/>
      <c r="F44" s="14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3"/>
      <c r="R44" s="13"/>
      <c r="S44" s="16"/>
      <c r="T44" s="169"/>
      <c r="W44" s="183"/>
    </row>
    <row r="45" spans="1:23">
      <c r="F45" s="14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3"/>
      <c r="R45" s="13"/>
      <c r="S45" s="14"/>
      <c r="T45" s="170"/>
      <c r="W45" s="42"/>
    </row>
    <row r="46" spans="1:23">
      <c r="A46" s="28"/>
      <c r="B46" s="29"/>
      <c r="D46" s="29"/>
      <c r="F46" s="14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3"/>
      <c r="R46" s="13"/>
      <c r="S46" s="14"/>
      <c r="T46" s="170"/>
    </row>
    <row r="47" spans="1:23">
      <c r="F47" s="14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3"/>
      <c r="R47" s="13"/>
      <c r="S47" s="14"/>
      <c r="T47" s="170"/>
    </row>
    <row r="48" spans="1:23">
      <c r="F48" s="14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3"/>
      <c r="R48" s="13"/>
      <c r="S48" s="14"/>
      <c r="T48" s="170"/>
    </row>
    <row r="49" spans="6:20">
      <c r="F49" s="14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"/>
      <c r="R49" s="13"/>
      <c r="S49" s="14"/>
      <c r="T49" s="170"/>
    </row>
    <row r="50" spans="6:20">
      <c r="F50" s="14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3"/>
      <c r="R50" s="13"/>
      <c r="S50" s="14"/>
      <c r="T50" s="170"/>
    </row>
    <row r="51" spans="6:20">
      <c r="F51" s="14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3"/>
      <c r="R51" s="13"/>
      <c r="S51" s="14"/>
      <c r="T51" s="170"/>
    </row>
    <row r="52" spans="6:20">
      <c r="F52" s="14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3"/>
      <c r="R52" s="13"/>
      <c r="S52" s="14"/>
      <c r="T52" s="170"/>
    </row>
    <row r="53" spans="6:20">
      <c r="F53" s="14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3"/>
      <c r="R53" s="13"/>
      <c r="S53" s="14"/>
      <c r="T53" s="170"/>
    </row>
    <row r="54" spans="6:20">
      <c r="F54" s="14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3"/>
      <c r="R54" s="13"/>
      <c r="S54" s="14"/>
      <c r="T54" s="170"/>
    </row>
    <row r="55" spans="6:20">
      <c r="F55" s="14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3"/>
      <c r="R55" s="13"/>
      <c r="S55" s="14"/>
      <c r="T55" s="170"/>
    </row>
    <row r="56" spans="6:20">
      <c r="F56" s="14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3"/>
      <c r="R56" s="13"/>
      <c r="S56" s="14"/>
      <c r="T56" s="170"/>
    </row>
    <row r="57" spans="6:20">
      <c r="F57" s="14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3"/>
      <c r="R57" s="13"/>
      <c r="S57" s="14"/>
      <c r="T57" s="170"/>
    </row>
    <row r="58" spans="6:20">
      <c r="F58" s="14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3"/>
      <c r="R58" s="13"/>
      <c r="S58" s="14"/>
      <c r="T58" s="170"/>
    </row>
    <row r="59" spans="6:20"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3"/>
      <c r="R59" s="13"/>
      <c r="S59" s="14"/>
      <c r="T59" s="170"/>
    </row>
    <row r="60" spans="6:20">
      <c r="F60" s="14"/>
      <c r="G60" s="11"/>
      <c r="H60" s="11"/>
      <c r="I60" s="11"/>
      <c r="J60" s="11"/>
      <c r="K60" s="11"/>
      <c r="L60" s="11"/>
      <c r="M60" s="10"/>
      <c r="N60" s="10"/>
      <c r="O60" s="11"/>
      <c r="P60" s="11"/>
      <c r="Q60" s="13"/>
      <c r="R60" s="13"/>
      <c r="S60" s="14"/>
      <c r="T60" s="170"/>
    </row>
    <row r="61" spans="6:20">
      <c r="F61" s="14"/>
      <c r="G61" s="11"/>
      <c r="H61" s="11"/>
      <c r="I61" s="11"/>
      <c r="J61" s="11"/>
      <c r="K61" s="11"/>
      <c r="L61" s="11"/>
      <c r="M61" s="10"/>
      <c r="N61" s="10"/>
      <c r="O61" s="11"/>
      <c r="P61" s="11"/>
      <c r="Q61" s="13"/>
      <c r="R61" s="13"/>
      <c r="S61" s="14"/>
      <c r="T61" s="170"/>
    </row>
    <row r="62" spans="6:20">
      <c r="F62" s="14"/>
      <c r="G62" s="11"/>
      <c r="H62" s="11"/>
      <c r="I62" s="11"/>
      <c r="J62" s="11"/>
      <c r="K62" s="11"/>
      <c r="L62" s="11"/>
      <c r="O62" s="11"/>
      <c r="P62" s="11"/>
      <c r="Q62" s="13"/>
      <c r="R62" s="13"/>
      <c r="S62" s="14"/>
      <c r="T62" s="170"/>
    </row>
    <row r="63" spans="6:20">
      <c r="F63" s="14"/>
      <c r="G63" s="11"/>
      <c r="H63" s="11"/>
      <c r="I63" s="11"/>
      <c r="J63" s="11"/>
      <c r="K63" s="11"/>
      <c r="L63" s="11"/>
      <c r="O63" s="11"/>
      <c r="P63" s="11"/>
      <c r="Q63" s="13"/>
      <c r="R63" s="13"/>
      <c r="S63" s="14"/>
      <c r="T63" s="170"/>
    </row>
    <row r="64" spans="6:20">
      <c r="F64" s="10"/>
      <c r="H64" s="10"/>
      <c r="I64" s="10"/>
      <c r="J64" s="10"/>
      <c r="K64" s="10"/>
      <c r="L64" s="10"/>
      <c r="O64" s="10"/>
      <c r="P64" s="10"/>
      <c r="Q64" s="40"/>
      <c r="R64" s="40"/>
      <c r="S64" s="14"/>
      <c r="T64" s="170"/>
    </row>
    <row r="65" spans="6:18">
      <c r="F65" s="10"/>
      <c r="H65" s="10"/>
      <c r="I65" s="10"/>
      <c r="J65" s="10"/>
      <c r="K65" s="10"/>
      <c r="L65" s="10"/>
      <c r="O65" s="10"/>
      <c r="P65" s="10"/>
      <c r="Q65" s="40"/>
      <c r="R65" s="40"/>
    </row>
  </sheetData>
  <mergeCells count="3">
    <mergeCell ref="A1:J1"/>
    <mergeCell ref="F3:H3"/>
    <mergeCell ref="F4:H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O53"/>
  <sheetViews>
    <sheetView showGridLines="0" zoomScaleNormal="100" workbookViewId="0">
      <selection sqref="A1:J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7" customWidth="1"/>
    <col min="6" max="6" width="1.5703125" customWidth="1"/>
    <col min="7" max="7" width="12.28515625" customWidth="1"/>
    <col min="8" max="8" width="1.140625" style="24" customWidth="1"/>
    <col min="9" max="9" width="12.28515625" style="24" customWidth="1"/>
    <col min="10" max="10" width="1.140625" style="24" customWidth="1"/>
    <col min="11" max="11" width="12.28515625" style="24" customWidth="1"/>
    <col min="12" max="12" width="1.140625" style="116" customWidth="1"/>
    <col min="13" max="13" width="12.28515625" style="116" customWidth="1"/>
    <col min="14" max="14" width="2" style="116" customWidth="1"/>
    <col min="15" max="15" width="95.5703125" style="24" hidden="1" customWidth="1"/>
    <col min="16" max="16" width="1.85546875" style="33" customWidth="1"/>
    <col min="17" max="17" width="2" style="33" customWidth="1"/>
    <col min="18" max="18" width="13.42578125" style="34" customWidth="1"/>
    <col min="19" max="19" width="1.5703125" style="34" customWidth="1"/>
    <col min="20" max="20" width="13.42578125" style="159" customWidth="1"/>
    <col min="21" max="21" width="12.7109375" style="34" customWidth="1"/>
    <col min="22" max="37" width="11.7109375" style="34" customWidth="1"/>
    <col min="38" max="55" width="11.7109375" style="34"/>
  </cols>
  <sheetData>
    <row r="1" spans="1:353" s="1" customFormat="1" ht="18.75">
      <c r="A1" s="546" t="s">
        <v>105</v>
      </c>
      <c r="B1" s="546"/>
      <c r="C1" s="546"/>
      <c r="D1" s="546"/>
      <c r="E1" s="546"/>
      <c r="F1" s="546"/>
      <c r="G1" s="546"/>
      <c r="H1" s="546"/>
      <c r="I1" s="546"/>
      <c r="J1" s="546"/>
      <c r="K1" s="143"/>
      <c r="L1" s="143"/>
      <c r="M1" s="143"/>
      <c r="N1" s="143"/>
      <c r="O1" s="143"/>
      <c r="P1" s="143"/>
      <c r="Q1" s="143"/>
      <c r="R1" s="143"/>
      <c r="S1" s="9"/>
      <c r="T1" s="158"/>
      <c r="U1" s="8"/>
      <c r="V1" s="8"/>
      <c r="W1" s="8"/>
      <c r="X1" s="183"/>
      <c r="Y1" s="8"/>
      <c r="Z1" s="8"/>
      <c r="AA1" s="8"/>
    </row>
    <row r="2" spans="1:353" s="1" customFormat="1" ht="11.25" customHeight="1" thickBot="1">
      <c r="A2" s="260"/>
      <c r="B2" s="260"/>
      <c r="C2" s="260"/>
      <c r="D2" s="260"/>
      <c r="E2" s="260"/>
      <c r="F2" s="275"/>
      <c r="G2" s="275"/>
      <c r="H2" s="276"/>
      <c r="I2" s="276"/>
      <c r="J2" s="276"/>
      <c r="K2" s="107"/>
      <c r="L2" s="107"/>
      <c r="M2" s="187"/>
      <c r="N2" s="187"/>
      <c r="O2" s="107"/>
      <c r="P2" s="107"/>
      <c r="Q2" s="107"/>
      <c r="R2" s="107"/>
      <c r="S2" s="21"/>
      <c r="T2" s="163"/>
      <c r="U2" s="8"/>
      <c r="V2" s="8"/>
      <c r="W2" s="8"/>
      <c r="X2" s="183"/>
      <c r="Y2" s="8"/>
      <c r="Z2" s="8"/>
      <c r="AA2" s="8"/>
    </row>
    <row r="3" spans="1:353" ht="11.45" customHeight="1">
      <c r="A3" s="492"/>
      <c r="B3" s="492"/>
      <c r="C3" s="492"/>
      <c r="D3" s="493"/>
      <c r="E3" s="492"/>
      <c r="F3" s="493"/>
      <c r="G3" s="549" t="s">
        <v>186</v>
      </c>
      <c r="H3" s="549"/>
      <c r="I3" s="549"/>
      <c r="J3" s="492"/>
      <c r="K3" s="494" t="s">
        <v>1</v>
      </c>
      <c r="L3" s="49"/>
      <c r="M3" s="149"/>
      <c r="N3" s="149"/>
      <c r="O3" s="192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  <c r="IL3" s="34"/>
      <c r="IM3" s="34"/>
      <c r="IN3" s="34"/>
      <c r="IO3" s="34"/>
      <c r="IP3" s="34"/>
      <c r="IQ3" s="34"/>
      <c r="IR3" s="34"/>
      <c r="IS3" s="34"/>
      <c r="IT3" s="34"/>
      <c r="IU3" s="34"/>
      <c r="IV3" s="34"/>
      <c r="IW3" s="34"/>
      <c r="IX3" s="34"/>
      <c r="IY3" s="34"/>
      <c r="IZ3" s="34"/>
      <c r="JA3" s="34"/>
      <c r="JB3" s="34"/>
      <c r="JC3" s="34"/>
      <c r="JD3" s="34"/>
      <c r="JE3" s="34"/>
      <c r="JF3" s="34"/>
      <c r="JG3" s="34"/>
      <c r="JH3" s="34"/>
      <c r="JI3" s="34"/>
      <c r="JJ3" s="34"/>
      <c r="JK3" s="34"/>
      <c r="JL3" s="34"/>
      <c r="JM3" s="34"/>
      <c r="JN3" s="34"/>
      <c r="JO3" s="34"/>
      <c r="JP3" s="34"/>
      <c r="JQ3" s="34"/>
      <c r="JR3" s="34"/>
      <c r="JS3" s="34"/>
      <c r="JT3" s="34"/>
      <c r="JU3" s="34"/>
      <c r="JV3" s="34"/>
      <c r="JW3" s="34"/>
      <c r="JX3" s="34"/>
      <c r="JY3" s="34"/>
      <c r="JZ3" s="34"/>
      <c r="KA3" s="34"/>
      <c r="KB3" s="34"/>
      <c r="KC3" s="34"/>
      <c r="KD3" s="34"/>
      <c r="KE3" s="34"/>
      <c r="KF3" s="34"/>
      <c r="KG3" s="34"/>
      <c r="KH3" s="34"/>
      <c r="KI3" s="34"/>
      <c r="KJ3" s="34"/>
      <c r="KK3" s="34"/>
      <c r="KL3" s="34"/>
      <c r="KM3" s="34"/>
      <c r="KN3" s="34"/>
      <c r="KO3" s="34"/>
      <c r="KP3" s="34"/>
      <c r="KQ3" s="34"/>
      <c r="KR3" s="34"/>
      <c r="KS3" s="34"/>
      <c r="KT3" s="34"/>
      <c r="KU3" s="34"/>
      <c r="KV3" s="34"/>
      <c r="KW3" s="34"/>
      <c r="KX3" s="34"/>
      <c r="KY3" s="34"/>
      <c r="KZ3" s="34"/>
      <c r="LA3" s="34"/>
      <c r="LB3" s="34"/>
      <c r="LC3" s="34"/>
      <c r="LD3" s="34"/>
      <c r="LE3" s="34"/>
      <c r="LF3" s="34"/>
      <c r="LG3" s="34"/>
      <c r="LH3" s="34"/>
      <c r="LI3" s="34"/>
      <c r="LJ3" s="34"/>
      <c r="LK3" s="34"/>
      <c r="LL3" s="34"/>
      <c r="LM3" s="34"/>
      <c r="LN3" s="34"/>
      <c r="LO3" s="34"/>
      <c r="LP3" s="34"/>
      <c r="LQ3" s="34"/>
      <c r="LR3" s="34"/>
      <c r="LS3" s="34"/>
      <c r="LT3" s="34"/>
      <c r="LU3" s="34"/>
      <c r="LV3" s="34"/>
      <c r="LW3" s="34"/>
      <c r="LX3" s="34"/>
      <c r="LY3" s="34"/>
      <c r="LZ3" s="34"/>
      <c r="MA3" s="34"/>
      <c r="MB3" s="34"/>
      <c r="MC3" s="34"/>
      <c r="MD3" s="34"/>
      <c r="ME3" s="34"/>
      <c r="MF3" s="34"/>
      <c r="MG3" s="34"/>
      <c r="MH3" s="34"/>
      <c r="MI3" s="34"/>
      <c r="MJ3" s="34"/>
      <c r="MK3" s="34"/>
      <c r="ML3" s="34"/>
      <c r="MM3" s="34"/>
      <c r="MN3" s="34"/>
      <c r="MO3" s="34"/>
    </row>
    <row r="4" spans="1:353" s="6" customFormat="1" ht="11.45" customHeight="1" thickBot="1">
      <c r="A4" s="495" t="s">
        <v>123</v>
      </c>
      <c r="B4" s="496"/>
      <c r="C4" s="496"/>
      <c r="D4" s="493"/>
      <c r="E4" s="496" t="s">
        <v>39</v>
      </c>
      <c r="F4" s="493"/>
      <c r="G4" s="497">
        <f>'IS &amp; OCI'!$F$5</f>
        <v>2015</v>
      </c>
      <c r="H4" s="492"/>
      <c r="I4" s="497">
        <v>2014</v>
      </c>
      <c r="J4" s="498"/>
      <c r="K4" s="497">
        <v>2014</v>
      </c>
      <c r="L4" s="34"/>
      <c r="M4" s="34"/>
      <c r="N4" s="33"/>
      <c r="O4" s="192"/>
      <c r="P4" s="34"/>
      <c r="Q4" s="34"/>
      <c r="R4" s="159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</row>
    <row r="5" spans="1:353" s="34" customFormat="1" ht="11.45" customHeight="1">
      <c r="A5" s="499"/>
      <c r="B5" s="492"/>
      <c r="C5" s="492"/>
      <c r="D5" s="493"/>
      <c r="E5" s="492"/>
      <c r="F5" s="493"/>
      <c r="G5" s="498"/>
      <c r="H5" s="492"/>
      <c r="I5" s="498"/>
      <c r="J5" s="498"/>
      <c r="K5" s="498"/>
      <c r="N5" s="33"/>
      <c r="O5" s="33"/>
      <c r="R5" s="201"/>
    </row>
    <row r="6" spans="1:353" ht="11.45" customHeight="1">
      <c r="A6" s="499" t="s">
        <v>12</v>
      </c>
      <c r="B6" s="500"/>
      <c r="C6" s="500"/>
      <c r="D6" s="501"/>
      <c r="E6" s="500"/>
      <c r="F6" s="501"/>
      <c r="G6" s="502"/>
      <c r="H6" s="503"/>
      <c r="I6" s="502"/>
      <c r="J6" s="503"/>
      <c r="K6" s="502"/>
      <c r="M6" s="24"/>
      <c r="N6" s="33"/>
      <c r="O6" s="33"/>
      <c r="P6" s="34"/>
      <c r="Q6" s="34"/>
      <c r="R6" s="159"/>
      <c r="T6" s="34"/>
      <c r="BB6"/>
      <c r="BC6"/>
    </row>
    <row r="7" spans="1:353" ht="11.45" customHeight="1">
      <c r="A7" s="504"/>
      <c r="B7" s="504" t="s">
        <v>2</v>
      </c>
      <c r="C7" s="505"/>
      <c r="D7" s="505"/>
      <c r="E7" s="506">
        <v>10</v>
      </c>
      <c r="F7" s="505"/>
      <c r="G7" s="507">
        <v>148.9</v>
      </c>
      <c r="H7" s="507"/>
      <c r="I7" s="507">
        <v>208.6</v>
      </c>
      <c r="J7" s="508"/>
      <c r="K7" s="507">
        <v>54.698917000000002</v>
      </c>
      <c r="L7" s="141"/>
      <c r="O7" s="161" t="s">
        <v>113</v>
      </c>
    </row>
    <row r="8" spans="1:353" ht="11.45" customHeight="1">
      <c r="A8" s="504"/>
      <c r="B8" s="505" t="s">
        <v>14</v>
      </c>
      <c r="C8" s="505"/>
      <c r="D8" s="505"/>
      <c r="E8" s="506">
        <v>10</v>
      </c>
      <c r="F8" s="505"/>
      <c r="G8" s="507">
        <v>18.5</v>
      </c>
      <c r="H8" s="507"/>
      <c r="I8" s="507">
        <v>19.7</v>
      </c>
      <c r="J8" s="508"/>
      <c r="K8" s="507">
        <v>20.186267999999998</v>
      </c>
      <c r="L8" s="141"/>
    </row>
    <row r="9" spans="1:353" ht="11.45" customHeight="1">
      <c r="A9" s="509"/>
      <c r="B9" s="505" t="s">
        <v>31</v>
      </c>
      <c r="C9" s="505"/>
      <c r="D9" s="505"/>
      <c r="E9" s="492"/>
      <c r="F9" s="505"/>
      <c r="G9" s="507">
        <v>152.5</v>
      </c>
      <c r="H9" s="507"/>
      <c r="I9" s="507">
        <v>154.80000000000001</v>
      </c>
      <c r="J9" s="508"/>
      <c r="K9" s="507">
        <v>265.64066100000002</v>
      </c>
      <c r="L9" s="141"/>
      <c r="O9" s="179" t="s">
        <v>153</v>
      </c>
    </row>
    <row r="10" spans="1:353" ht="11.45" customHeight="1">
      <c r="A10" s="509"/>
      <c r="B10" s="505" t="s">
        <v>32</v>
      </c>
      <c r="C10" s="505"/>
      <c r="D10" s="505"/>
      <c r="E10" s="492"/>
      <c r="F10" s="505"/>
      <c r="G10" s="507">
        <v>133.4</v>
      </c>
      <c r="H10" s="507"/>
      <c r="I10" s="507">
        <v>127.8</v>
      </c>
      <c r="J10" s="508"/>
      <c r="K10" s="507">
        <v>180.64699999999999</v>
      </c>
      <c r="L10" s="141"/>
      <c r="O10" s="179" t="s">
        <v>154</v>
      </c>
    </row>
    <row r="11" spans="1:353" ht="11.45" customHeight="1">
      <c r="A11" s="509"/>
      <c r="B11" s="509" t="s">
        <v>7</v>
      </c>
      <c r="C11" s="505"/>
      <c r="D11" s="505"/>
      <c r="E11" s="492"/>
      <c r="F11" s="505"/>
      <c r="G11" s="507">
        <v>146.4</v>
      </c>
      <c r="H11" s="507"/>
      <c r="I11" s="507">
        <v>138.30000000000001</v>
      </c>
      <c r="J11" s="508"/>
      <c r="K11" s="507">
        <v>136.26889</v>
      </c>
      <c r="L11" s="141"/>
      <c r="O11" s="179" t="s">
        <v>155</v>
      </c>
    </row>
    <row r="12" spans="1:353" ht="11.45" customHeight="1">
      <c r="A12" s="510" t="s">
        <v>18</v>
      </c>
      <c r="B12" s="510"/>
      <c r="C12" s="511"/>
      <c r="D12" s="493"/>
      <c r="E12" s="492"/>
      <c r="F12" s="493"/>
      <c r="G12" s="512">
        <f>SUM(G7:G11)+0.1</f>
        <v>599.79999999999995</v>
      </c>
      <c r="H12" s="508"/>
      <c r="I12" s="512">
        <f>SUM(I7:I11)</f>
        <v>649.20000000000005</v>
      </c>
      <c r="J12" s="508"/>
      <c r="K12" s="512">
        <f>SUM(K7:K11)</f>
        <v>657.44173599999999</v>
      </c>
      <c r="L12" s="141"/>
    </row>
    <row r="13" spans="1:353" ht="11.45" customHeight="1">
      <c r="A13" s="509"/>
      <c r="B13" s="504" t="s">
        <v>33</v>
      </c>
      <c r="C13" s="505"/>
      <c r="D13" s="505"/>
      <c r="E13" s="492">
        <v>8</v>
      </c>
      <c r="F13" s="505"/>
      <c r="G13" s="507">
        <v>1640.3</v>
      </c>
      <c r="H13" s="507"/>
      <c r="I13" s="507">
        <v>1697.5</v>
      </c>
      <c r="J13" s="508"/>
      <c r="K13" s="507">
        <v>1663.5450000000001</v>
      </c>
      <c r="L13" s="141"/>
    </row>
    <row r="14" spans="1:353" ht="11.45" customHeight="1">
      <c r="A14" s="509"/>
      <c r="B14" s="504" t="s">
        <v>44</v>
      </c>
      <c r="C14" s="505"/>
      <c r="D14" s="505"/>
      <c r="E14" s="492">
        <v>9</v>
      </c>
      <c r="F14" s="505"/>
      <c r="G14" s="507">
        <v>715.2</v>
      </c>
      <c r="H14" s="507"/>
      <c r="I14" s="507">
        <v>666.3</v>
      </c>
      <c r="J14" s="508"/>
      <c r="K14" s="507">
        <v>695.19406900000001</v>
      </c>
      <c r="L14" s="141"/>
      <c r="O14" s="176" t="s">
        <v>182</v>
      </c>
      <c r="P14" s="177"/>
      <c r="Q14" s="177"/>
      <c r="R14" s="178"/>
    </row>
    <row r="15" spans="1:353" ht="11.45" customHeight="1">
      <c r="A15" s="509"/>
      <c r="B15" s="504" t="s">
        <v>14</v>
      </c>
      <c r="C15" s="505"/>
      <c r="D15" s="505"/>
      <c r="E15" s="506">
        <v>10</v>
      </c>
      <c r="F15" s="505"/>
      <c r="G15" s="507">
        <v>60.8</v>
      </c>
      <c r="H15" s="507"/>
      <c r="I15" s="507">
        <v>78.099999999999994</v>
      </c>
      <c r="J15" s="508"/>
      <c r="K15" s="507">
        <v>72.02</v>
      </c>
      <c r="L15" s="141"/>
    </row>
    <row r="16" spans="1:353" ht="11.45" customHeight="1">
      <c r="A16" s="509"/>
      <c r="B16" s="504" t="s">
        <v>28</v>
      </c>
      <c r="C16" s="505"/>
      <c r="D16" s="505"/>
      <c r="E16" s="492"/>
      <c r="F16" s="505"/>
      <c r="G16" s="507">
        <v>97.7</v>
      </c>
      <c r="H16" s="507"/>
      <c r="I16" s="507">
        <v>110.9</v>
      </c>
      <c r="J16" s="508"/>
      <c r="K16" s="507">
        <v>95.912807000000001</v>
      </c>
      <c r="L16" s="141"/>
    </row>
    <row r="17" spans="1:55" ht="11.45" customHeight="1">
      <c r="A17" s="509"/>
      <c r="B17" s="504" t="s">
        <v>104</v>
      </c>
      <c r="C17" s="505"/>
      <c r="D17" s="505"/>
      <c r="E17" s="492"/>
      <c r="F17" s="505"/>
      <c r="G17" s="507">
        <v>59.8</v>
      </c>
      <c r="H17" s="507"/>
      <c r="I17" s="507">
        <v>50.1</v>
      </c>
      <c r="J17" s="508"/>
      <c r="K17" s="507">
        <v>55.227843</v>
      </c>
      <c r="L17" s="141"/>
    </row>
    <row r="18" spans="1:55" ht="11.45" customHeight="1">
      <c r="A18" s="509"/>
      <c r="B18" s="504" t="s">
        <v>26</v>
      </c>
      <c r="C18" s="505"/>
      <c r="D18" s="505"/>
      <c r="E18" s="492"/>
      <c r="F18" s="505"/>
      <c r="G18" s="507">
        <v>139.9</v>
      </c>
      <c r="H18" s="507"/>
      <c r="I18" s="507">
        <v>139.9</v>
      </c>
      <c r="J18" s="508"/>
      <c r="K18" s="507">
        <v>139.852</v>
      </c>
      <c r="L18" s="141"/>
      <c r="O18" s="198"/>
    </row>
    <row r="19" spans="1:55" ht="11.45" customHeight="1">
      <c r="A19" s="513"/>
      <c r="B19" s="513" t="s">
        <v>34</v>
      </c>
      <c r="C19" s="514"/>
      <c r="D19" s="505"/>
      <c r="E19" s="492"/>
      <c r="F19" s="505"/>
      <c r="G19" s="515">
        <f>187.4+0.03</f>
        <v>187.43</v>
      </c>
      <c r="H19" s="507"/>
      <c r="I19" s="515">
        <v>170</v>
      </c>
      <c r="J19" s="508"/>
      <c r="K19" s="515">
        <v>183.83500000000001</v>
      </c>
      <c r="L19" s="141"/>
    </row>
    <row r="20" spans="1:55" ht="11.45" customHeight="1">
      <c r="A20" s="511" t="s">
        <v>142</v>
      </c>
      <c r="B20" s="513"/>
      <c r="C20" s="516"/>
      <c r="D20" s="505"/>
      <c r="E20" s="492"/>
      <c r="F20" s="505"/>
      <c r="G20" s="507">
        <f>SUM(G13:G19)+0.03</f>
        <v>2901.1600000000003</v>
      </c>
      <c r="H20" s="507"/>
      <c r="I20" s="507">
        <f>SUM(I13:I19)</f>
        <v>2912.8</v>
      </c>
      <c r="J20" s="508"/>
      <c r="K20" s="507">
        <f>SUM(K13:K19)</f>
        <v>2905.5867190000004</v>
      </c>
      <c r="L20" s="141"/>
    </row>
    <row r="21" spans="1:55" s="288" customFormat="1" ht="11.45" customHeight="1" thickBot="1">
      <c r="A21" s="517"/>
      <c r="B21" s="517" t="s">
        <v>8</v>
      </c>
      <c r="C21" s="518"/>
      <c r="D21" s="519"/>
      <c r="E21" s="500"/>
      <c r="F21" s="519"/>
      <c r="G21" s="520">
        <f>G12+G20</f>
        <v>3500.96</v>
      </c>
      <c r="H21" s="521"/>
      <c r="I21" s="520">
        <f>I12+I20</f>
        <v>3562</v>
      </c>
      <c r="J21" s="521"/>
      <c r="K21" s="520">
        <f>K12+K20</f>
        <v>3563.0284550000006</v>
      </c>
      <c r="L21" s="284"/>
      <c r="M21" s="289"/>
      <c r="N21" s="289"/>
      <c r="O21" s="284"/>
      <c r="P21" s="285"/>
      <c r="Q21" s="285"/>
      <c r="R21" s="286"/>
      <c r="S21" s="286"/>
      <c r="T21" s="287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6"/>
      <c r="BA21" s="286"/>
      <c r="BB21" s="286"/>
      <c r="BC21" s="286"/>
    </row>
    <row r="22" spans="1:55" ht="11.45" customHeight="1">
      <c r="A22" s="509"/>
      <c r="B22" s="504"/>
      <c r="C22" s="505"/>
      <c r="D22" s="505"/>
      <c r="E22" s="492"/>
      <c r="F22" s="505"/>
      <c r="G22" s="522"/>
      <c r="H22" s="507"/>
      <c r="I22" s="507"/>
      <c r="J22" s="508"/>
      <c r="K22" s="507"/>
      <c r="L22" s="141"/>
    </row>
    <row r="23" spans="1:55" ht="11.45" customHeight="1">
      <c r="A23" s="505" t="s">
        <v>9</v>
      </c>
      <c r="B23" s="505"/>
      <c r="C23" s="505"/>
      <c r="D23" s="505"/>
      <c r="E23" s="523"/>
      <c r="F23" s="505"/>
      <c r="G23" s="507"/>
      <c r="H23" s="507"/>
      <c r="I23" s="507"/>
      <c r="J23" s="508"/>
      <c r="K23" s="507"/>
      <c r="L23" s="141"/>
    </row>
    <row r="24" spans="1:55" ht="11.45" customHeight="1">
      <c r="A24" s="505"/>
      <c r="B24" s="505" t="s">
        <v>15</v>
      </c>
      <c r="C24" s="505"/>
      <c r="D24" s="505"/>
      <c r="E24" s="524">
        <v>10</v>
      </c>
      <c r="F24" s="505"/>
      <c r="G24" s="507">
        <v>24.8</v>
      </c>
      <c r="H24" s="525"/>
      <c r="I24" s="507">
        <v>25.1</v>
      </c>
      <c r="J24" s="526"/>
      <c r="K24" s="507">
        <v>24.843</v>
      </c>
      <c r="L24" s="141"/>
      <c r="R24" s="199"/>
    </row>
    <row r="25" spans="1:55" ht="11.45" customHeight="1">
      <c r="A25" s="505"/>
      <c r="B25" s="505" t="s">
        <v>11</v>
      </c>
      <c r="C25" s="505"/>
      <c r="D25" s="505"/>
      <c r="E25" s="523"/>
      <c r="F25" s="505"/>
      <c r="G25" s="507">
        <v>55.8</v>
      </c>
      <c r="H25" s="507"/>
      <c r="I25" s="507">
        <v>70.599999999999994</v>
      </c>
      <c r="J25" s="508"/>
      <c r="K25" s="507">
        <v>74.87</v>
      </c>
      <c r="L25" s="141"/>
    </row>
    <row r="26" spans="1:55" ht="11.45" customHeight="1">
      <c r="A26" s="505"/>
      <c r="B26" s="505" t="s">
        <v>172</v>
      </c>
      <c r="C26" s="505"/>
      <c r="D26" s="505"/>
      <c r="E26" s="523"/>
      <c r="F26" s="505"/>
      <c r="G26" s="507">
        <v>284.8</v>
      </c>
      <c r="H26" s="507"/>
      <c r="I26" s="507">
        <v>269.10000000000002</v>
      </c>
      <c r="J26" s="508"/>
      <c r="K26" s="507">
        <v>272.209</v>
      </c>
      <c r="L26" s="141"/>
    </row>
    <row r="27" spans="1:55" ht="11.45" customHeight="1">
      <c r="A27" s="493"/>
      <c r="B27" s="493" t="s">
        <v>3</v>
      </c>
      <c r="C27" s="493"/>
      <c r="D27" s="493"/>
      <c r="E27" s="492"/>
      <c r="F27" s="493"/>
      <c r="G27" s="508">
        <v>34.200000000000003</v>
      </c>
      <c r="H27" s="508"/>
      <c r="I27" s="508">
        <v>29.5</v>
      </c>
      <c r="J27" s="508"/>
      <c r="K27" s="508">
        <v>37.892665000000001</v>
      </c>
      <c r="L27" s="141"/>
    </row>
    <row r="28" spans="1:55" ht="11.45" customHeight="1">
      <c r="A28" s="511"/>
      <c r="B28" s="511" t="s">
        <v>16</v>
      </c>
      <c r="C28" s="511"/>
      <c r="D28" s="505"/>
      <c r="E28" s="492"/>
      <c r="F28" s="505"/>
      <c r="G28" s="512">
        <f>SUM(G24:G27)</f>
        <v>399.59999999999997</v>
      </c>
      <c r="H28" s="507"/>
      <c r="I28" s="512">
        <f>SUM(I24:I27)</f>
        <v>394.3</v>
      </c>
      <c r="J28" s="508"/>
      <c r="K28" s="512">
        <f>SUM(K24:K27)</f>
        <v>409.81466500000005</v>
      </c>
      <c r="L28" s="141"/>
    </row>
    <row r="29" spans="1:55" ht="11.45" customHeight="1">
      <c r="A29" s="505"/>
      <c r="B29" s="505" t="s">
        <v>10</v>
      </c>
      <c r="C29" s="505"/>
      <c r="D29" s="505"/>
      <c r="E29" s="506">
        <v>10</v>
      </c>
      <c r="F29" s="505"/>
      <c r="G29" s="507">
        <v>1144.8</v>
      </c>
      <c r="H29" s="507"/>
      <c r="I29" s="507">
        <v>1045.7</v>
      </c>
      <c r="J29" s="508"/>
      <c r="K29" s="507">
        <v>1160.1079999999999</v>
      </c>
      <c r="L29" s="141"/>
      <c r="R29" s="113" t="s">
        <v>0</v>
      </c>
    </row>
    <row r="30" spans="1:55" ht="11.45" customHeight="1">
      <c r="A30" s="505"/>
      <c r="B30" s="509" t="s">
        <v>27</v>
      </c>
      <c r="C30" s="509"/>
      <c r="D30" s="505"/>
      <c r="E30" s="498"/>
      <c r="F30" s="505"/>
      <c r="G30" s="507">
        <v>15.2</v>
      </c>
      <c r="H30" s="507"/>
      <c r="I30" s="507">
        <v>6.4</v>
      </c>
      <c r="J30" s="508"/>
      <c r="K30" s="507">
        <v>14.1</v>
      </c>
      <c r="L30" s="141"/>
    </row>
    <row r="31" spans="1:55" ht="11.45" customHeight="1">
      <c r="A31" s="505"/>
      <c r="B31" s="505" t="s">
        <v>4</v>
      </c>
      <c r="C31" s="505"/>
      <c r="D31" s="505"/>
      <c r="E31" s="492"/>
      <c r="F31" s="505"/>
      <c r="G31" s="507">
        <v>60.4</v>
      </c>
      <c r="H31" s="507">
        <v>2</v>
      </c>
      <c r="I31" s="507">
        <v>46.3</v>
      </c>
      <c r="J31" s="508"/>
      <c r="K31" s="507">
        <v>77.446239000000006</v>
      </c>
      <c r="L31" s="141"/>
    </row>
    <row r="32" spans="1:55" ht="11.45" customHeight="1">
      <c r="A32" s="511"/>
      <c r="B32" s="511" t="s">
        <v>25</v>
      </c>
      <c r="C32" s="511"/>
      <c r="D32" s="505"/>
      <c r="E32" s="492"/>
      <c r="F32" s="505"/>
      <c r="G32" s="512">
        <f>SUM(G29:G31)</f>
        <v>1220.4000000000001</v>
      </c>
      <c r="H32" s="508"/>
      <c r="I32" s="512">
        <f>SUM(I29:I31)</f>
        <v>1098.4000000000001</v>
      </c>
      <c r="J32" s="508"/>
      <c r="K32" s="512">
        <v>1251.5999999999999</v>
      </c>
      <c r="L32" s="141"/>
    </row>
    <row r="33" spans="1:55" ht="11.45" customHeight="1">
      <c r="A33" s="527"/>
      <c r="B33" s="493" t="s">
        <v>37</v>
      </c>
      <c r="C33" s="493"/>
      <c r="D33" s="505"/>
      <c r="E33" s="492"/>
      <c r="F33" s="505"/>
      <c r="G33" s="508"/>
      <c r="H33" s="508"/>
      <c r="I33" s="528"/>
      <c r="J33" s="508"/>
      <c r="K33" s="528"/>
      <c r="L33" s="141"/>
    </row>
    <row r="34" spans="1:55" ht="11.45" customHeight="1">
      <c r="A34" s="493"/>
      <c r="B34" s="493" t="s">
        <v>45</v>
      </c>
      <c r="C34" s="504"/>
      <c r="D34" s="505"/>
      <c r="E34" s="498"/>
      <c r="F34" s="505"/>
      <c r="G34" s="508">
        <f>Equity!D25</f>
        <v>96.5</v>
      </c>
      <c r="H34" s="508"/>
      <c r="I34" s="528">
        <v>96.5</v>
      </c>
      <c r="J34" s="508"/>
      <c r="K34" s="528">
        <v>96.5</v>
      </c>
      <c r="L34" s="141"/>
      <c r="O34" s="162" t="s">
        <v>117</v>
      </c>
    </row>
    <row r="35" spans="1:55" ht="11.45" customHeight="1">
      <c r="A35" s="504"/>
      <c r="B35" s="504" t="s">
        <v>38</v>
      </c>
      <c r="C35" s="504"/>
      <c r="D35" s="509"/>
      <c r="E35" s="498"/>
      <c r="F35" s="509"/>
      <c r="G35" s="508">
        <f>Equity!F25</f>
        <v>-1.9</v>
      </c>
      <c r="H35" s="508"/>
      <c r="I35" s="528">
        <v>-1.6999999999999997</v>
      </c>
      <c r="J35" s="508"/>
      <c r="K35" s="528">
        <v>-1.8999999999999997</v>
      </c>
      <c r="L35" s="141"/>
      <c r="O35" s="162" t="s">
        <v>117</v>
      </c>
    </row>
    <row r="36" spans="1:55" ht="11.45" customHeight="1">
      <c r="A36" s="513"/>
      <c r="B36" s="513" t="s">
        <v>23</v>
      </c>
      <c r="C36" s="513"/>
      <c r="D36" s="509"/>
      <c r="E36" s="498"/>
      <c r="F36" s="509"/>
      <c r="G36" s="515">
        <f>Equity!H25</f>
        <v>528.79999999999995</v>
      </c>
      <c r="H36" s="507"/>
      <c r="I36" s="529">
        <v>521.29999999999995</v>
      </c>
      <c r="J36" s="508"/>
      <c r="K36" s="529">
        <v>526.9</v>
      </c>
      <c r="L36" s="141"/>
      <c r="O36" s="162" t="s">
        <v>117</v>
      </c>
    </row>
    <row r="37" spans="1:55" ht="11.45" customHeight="1">
      <c r="A37" s="504" t="s">
        <v>0</v>
      </c>
      <c r="B37" s="504" t="s">
        <v>35</v>
      </c>
      <c r="C37" s="504"/>
      <c r="D37" s="509"/>
      <c r="E37" s="498"/>
      <c r="F37" s="509"/>
      <c r="G37" s="508">
        <f>SUM(G34:G36)</f>
        <v>623.4</v>
      </c>
      <c r="H37" s="507"/>
      <c r="I37" s="528">
        <f>SUM(I34:I36)</f>
        <v>616.09999999999991</v>
      </c>
      <c r="J37" s="508"/>
      <c r="K37" s="528">
        <f>SUM(K34:K36)</f>
        <v>621.5</v>
      </c>
      <c r="L37" s="141"/>
      <c r="O37" s="162" t="s">
        <v>117</v>
      </c>
    </row>
    <row r="38" spans="1:55" ht="11.45" customHeight="1">
      <c r="A38" s="504"/>
      <c r="B38" s="504" t="s">
        <v>24</v>
      </c>
      <c r="C38" s="504"/>
      <c r="D38" s="509"/>
      <c r="E38" s="498"/>
      <c r="F38" s="509"/>
      <c r="G38" s="508">
        <f>Equity!J25</f>
        <v>1321.4</v>
      </c>
      <c r="H38" s="508"/>
      <c r="I38" s="528">
        <v>1483.576</v>
      </c>
      <c r="J38" s="508"/>
      <c r="K38" s="528">
        <v>1340.9</v>
      </c>
      <c r="L38" s="141"/>
      <c r="O38" s="162" t="s">
        <v>117</v>
      </c>
    </row>
    <row r="39" spans="1:55" ht="11.45" customHeight="1">
      <c r="A39" s="504"/>
      <c r="B39" s="504" t="s">
        <v>145</v>
      </c>
      <c r="C39" s="504"/>
      <c r="D39" s="509"/>
      <c r="E39" s="498"/>
      <c r="F39" s="509"/>
      <c r="G39" s="508">
        <f>Equity!L25</f>
        <v>-63.8</v>
      </c>
      <c r="H39" s="508"/>
      <c r="I39" s="507">
        <v>-30.375999999999998</v>
      </c>
      <c r="J39" s="508"/>
      <c r="K39" s="507">
        <v>-60.8</v>
      </c>
      <c r="L39" s="141"/>
      <c r="O39" s="162" t="s">
        <v>117</v>
      </c>
    </row>
    <row r="40" spans="1:55" ht="11.45" customHeight="1">
      <c r="A40" s="511" t="s">
        <v>19</v>
      </c>
      <c r="B40" s="511"/>
      <c r="C40" s="511"/>
      <c r="D40" s="505"/>
      <c r="E40" s="506"/>
      <c r="F40" s="505"/>
      <c r="G40" s="512">
        <f>SUM(G37:G39)</f>
        <v>1881.0000000000002</v>
      </c>
      <c r="H40" s="508"/>
      <c r="I40" s="530">
        <f>SUM(I37:I39)</f>
        <v>2069.2999999999997</v>
      </c>
      <c r="J40" s="508"/>
      <c r="K40" s="530">
        <f>SUM(K37:K39)</f>
        <v>1901.6000000000001</v>
      </c>
      <c r="L40" s="141"/>
      <c r="M40" s="24"/>
      <c r="N40" s="33"/>
      <c r="O40" s="33"/>
      <c r="P40" s="34"/>
      <c r="Q40" s="34"/>
      <c r="R40" s="163"/>
      <c r="T40" s="34"/>
      <c r="BB40"/>
      <c r="BC40"/>
    </row>
    <row r="41" spans="1:55" s="288" customFormat="1" ht="11.45" customHeight="1" thickBot="1">
      <c r="A41" s="518"/>
      <c r="B41" s="518" t="s">
        <v>20</v>
      </c>
      <c r="C41" s="518"/>
      <c r="D41" s="519"/>
      <c r="E41" s="500"/>
      <c r="F41" s="519"/>
      <c r="G41" s="520">
        <f>G32+G40+G28</f>
        <v>3501.0000000000005</v>
      </c>
      <c r="H41" s="521"/>
      <c r="I41" s="520">
        <f>I32+I40+I28</f>
        <v>3562</v>
      </c>
      <c r="J41" s="521"/>
      <c r="K41" s="520">
        <f>K32+K40+K28</f>
        <v>3563.0146649999997</v>
      </c>
      <c r="L41" s="284"/>
      <c r="M41" s="284"/>
      <c r="N41" s="285"/>
      <c r="O41" s="285"/>
      <c r="P41" s="286"/>
      <c r="Q41" s="286"/>
      <c r="R41" s="287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</row>
    <row r="42" spans="1:55">
      <c r="A42" s="105"/>
      <c r="B42" s="1"/>
      <c r="C42" s="27"/>
      <c r="D42" s="27"/>
      <c r="E42" s="38"/>
      <c r="F42" s="27"/>
      <c r="G42" s="134"/>
      <c r="H42" s="26"/>
      <c r="J42" s="114"/>
      <c r="L42" s="114"/>
      <c r="M42" s="41"/>
      <c r="N42" s="33"/>
      <c r="O42" s="33"/>
      <c r="P42" s="34"/>
      <c r="Q42" s="34"/>
      <c r="R42" s="159"/>
      <c r="T42" s="34"/>
      <c r="BB42"/>
      <c r="BC42"/>
    </row>
    <row r="43" spans="1:55">
      <c r="A43" s="1"/>
      <c r="B43" s="1"/>
      <c r="C43" s="1"/>
      <c r="D43" s="1"/>
      <c r="E43" s="4"/>
      <c r="F43" s="1"/>
      <c r="G43" s="150"/>
      <c r="H43" s="18"/>
      <c r="I43" s="18"/>
      <c r="J43" s="42"/>
      <c r="K43" s="42"/>
      <c r="L43" s="42"/>
      <c r="M43" s="7"/>
      <c r="N43" s="33"/>
      <c r="O43" s="33"/>
      <c r="P43" s="34"/>
      <c r="Q43" s="34"/>
      <c r="R43" s="159"/>
      <c r="T43" s="34"/>
      <c r="BB43"/>
      <c r="BC43"/>
    </row>
    <row r="44" spans="1:55">
      <c r="A44" s="1"/>
      <c r="B44" s="1"/>
      <c r="C44" s="1"/>
      <c r="D44" s="1"/>
      <c r="E44" s="4"/>
      <c r="F44" s="1"/>
      <c r="G44" s="186"/>
      <c r="H44" s="18"/>
      <c r="I44" s="18"/>
      <c r="J44" s="18"/>
      <c r="K44" s="18"/>
      <c r="L44" s="42"/>
      <c r="M44" s="42"/>
      <c r="N44" s="42"/>
      <c r="O44" s="7"/>
    </row>
    <row r="45" spans="1:55">
      <c r="A45" s="1"/>
      <c r="B45" s="1"/>
      <c r="C45" s="1"/>
      <c r="D45" s="1"/>
      <c r="E45" s="4"/>
      <c r="F45" s="1"/>
      <c r="G45" s="1"/>
      <c r="H45" s="18"/>
      <c r="I45" s="18"/>
      <c r="J45" s="18"/>
      <c r="K45" s="18"/>
      <c r="L45" s="42"/>
      <c r="M45" s="42"/>
      <c r="N45" s="42"/>
      <c r="O45" s="7"/>
    </row>
    <row r="46" spans="1:55">
      <c r="A46" s="1"/>
      <c r="B46" s="1"/>
      <c r="C46" s="1"/>
      <c r="D46" s="1"/>
      <c r="E46" s="4"/>
      <c r="F46" s="1"/>
      <c r="G46" s="1"/>
      <c r="H46" s="18"/>
      <c r="I46" s="18"/>
      <c r="J46" s="18"/>
      <c r="K46" s="18"/>
      <c r="L46" s="42"/>
      <c r="M46" s="42"/>
      <c r="N46" s="42"/>
      <c r="O46" s="7"/>
    </row>
    <row r="47" spans="1:55">
      <c r="A47" s="1"/>
      <c r="B47" s="1"/>
      <c r="C47" s="1"/>
      <c r="D47" s="1"/>
      <c r="E47" s="4"/>
      <c r="F47" s="1"/>
      <c r="G47" s="1"/>
      <c r="H47" s="18"/>
      <c r="I47" s="18"/>
      <c r="J47" s="18"/>
      <c r="K47" s="18"/>
      <c r="L47" s="42"/>
      <c r="M47" s="42"/>
      <c r="N47" s="42"/>
      <c r="O47" s="7"/>
    </row>
    <row r="48" spans="1:55">
      <c r="A48" s="1"/>
      <c r="B48" s="1"/>
      <c r="C48" s="1"/>
      <c r="D48" s="1"/>
      <c r="E48" s="4"/>
      <c r="F48" s="1"/>
      <c r="G48" s="1"/>
      <c r="H48" s="18"/>
      <c r="I48" s="18"/>
      <c r="J48" s="18"/>
      <c r="K48" s="18"/>
      <c r="L48" s="42"/>
      <c r="M48" s="42"/>
      <c r="N48" s="42"/>
      <c r="O48" s="1"/>
    </row>
    <row r="49" spans="1:17">
      <c r="A49" s="1"/>
      <c r="B49" s="1"/>
      <c r="C49" s="1"/>
      <c r="D49" s="1"/>
      <c r="E49" s="4"/>
      <c r="F49" s="1"/>
      <c r="G49" s="1"/>
      <c r="H49" s="18"/>
      <c r="I49" s="18"/>
      <c r="J49" s="18"/>
      <c r="K49" s="18"/>
      <c r="L49" s="115"/>
      <c r="M49" s="115"/>
      <c r="N49" s="115"/>
      <c r="O49" s="18"/>
      <c r="P49" s="19"/>
      <c r="Q49" s="19"/>
    </row>
    <row r="50" spans="1:17">
      <c r="A50" s="1"/>
      <c r="B50" s="1"/>
      <c r="C50" s="1"/>
      <c r="D50" s="1"/>
      <c r="E50" s="4"/>
      <c r="F50" s="1"/>
      <c r="G50" s="1"/>
      <c r="H50" s="18"/>
      <c r="I50" s="18"/>
      <c r="J50" s="18"/>
      <c r="K50" s="18"/>
      <c r="L50" s="115"/>
      <c r="M50" s="115"/>
      <c r="N50" s="115"/>
      <c r="O50" s="18"/>
      <c r="P50" s="19"/>
      <c r="Q50" s="19"/>
    </row>
    <row r="51" spans="1:17">
      <c r="A51" s="1"/>
      <c r="B51" s="1"/>
      <c r="C51" s="1"/>
      <c r="D51" s="1"/>
      <c r="E51" s="4"/>
      <c r="F51" s="1"/>
      <c r="G51" s="1"/>
      <c r="H51" s="18"/>
      <c r="I51" s="18"/>
      <c r="J51" s="18"/>
      <c r="K51" s="18"/>
      <c r="L51" s="115"/>
      <c r="M51" s="115"/>
      <c r="N51" s="115"/>
      <c r="O51" s="18"/>
      <c r="P51" s="19"/>
      <c r="Q51" s="19"/>
    </row>
    <row r="52" spans="1:17">
      <c r="A52" s="1"/>
      <c r="B52" s="1"/>
      <c r="C52" s="1"/>
      <c r="D52" s="1"/>
      <c r="E52" s="4"/>
      <c r="F52" s="1"/>
      <c r="G52" s="1"/>
      <c r="H52" s="18"/>
      <c r="I52" s="18"/>
      <c r="J52" s="18"/>
      <c r="K52" s="18"/>
      <c r="L52" s="115"/>
      <c r="M52" s="115"/>
      <c r="N52" s="115"/>
      <c r="O52" s="18"/>
      <c r="P52" s="19"/>
      <c r="Q52" s="19"/>
    </row>
    <row r="53" spans="1:17">
      <c r="A53" s="1"/>
      <c r="B53" s="1"/>
      <c r="C53" s="1"/>
      <c r="D53" s="1"/>
      <c r="E53" s="4"/>
      <c r="F53" s="1"/>
      <c r="G53" s="1"/>
      <c r="H53" s="18"/>
      <c r="I53" s="18"/>
      <c r="J53" s="18"/>
      <c r="K53" s="18"/>
      <c r="L53" s="115"/>
      <c r="M53" s="115"/>
      <c r="N53" s="115"/>
      <c r="O53" s="18"/>
      <c r="P53" s="19"/>
      <c r="Q53" s="19"/>
    </row>
  </sheetData>
  <mergeCells count="2">
    <mergeCell ref="G3:I3"/>
    <mergeCell ref="A1:J1"/>
  </mergeCells>
  <phoneticPr fontId="0" type="noConversion"/>
  <printOptions horizontalCentered="1" verticalCentered="1"/>
  <pageMargins left="0.5" right="0" top="0.39369999999999999" bottom="0" header="0.31490000000000001" footer="0.23619999999999999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showGridLines="0" zoomScaleNormal="100" workbookViewId="0">
      <selection sqref="A1:J1"/>
    </sheetView>
  </sheetViews>
  <sheetFormatPr defaultColWidth="9.140625" defaultRowHeight="12.75"/>
  <cols>
    <col min="1" max="1" width="2.140625" style="53" customWidth="1"/>
    <col min="2" max="2" width="0.7109375" style="53" customWidth="1"/>
    <col min="3" max="3" width="1.28515625" style="53" customWidth="1"/>
    <col min="4" max="4" width="62.28515625" style="53" customWidth="1"/>
    <col min="5" max="5" width="1.7109375" style="53" customWidth="1"/>
    <col min="6" max="6" width="12.28515625" style="53" customWidth="1"/>
    <col min="7" max="7" width="1.140625" style="53" customWidth="1"/>
    <col min="8" max="8" width="12.28515625" style="53" customWidth="1"/>
    <col min="9" max="9" width="1.140625" style="53" customWidth="1"/>
    <col min="10" max="10" width="12.28515625" style="53" customWidth="1"/>
    <col min="11" max="11" width="1.140625" style="53" customWidth="1"/>
    <col min="12" max="12" width="12.28515625" style="53" customWidth="1"/>
    <col min="13" max="13" width="1.140625" style="53" customWidth="1"/>
    <col min="14" max="14" width="12.28515625" style="53" hidden="1" customWidth="1"/>
    <col min="15" max="15" width="1.7109375" style="53" hidden="1" customWidth="1"/>
    <col min="16" max="16" width="65.42578125" style="53" hidden="1" customWidth="1"/>
    <col min="17" max="17" width="1.7109375" style="53" hidden="1" customWidth="1"/>
    <col min="18" max="18" width="13.42578125" style="53" hidden="1" customWidth="1"/>
    <col min="19" max="19" width="17.28515625" style="53" hidden="1" customWidth="1"/>
    <col min="20" max="20" width="9.140625" style="53" hidden="1" customWidth="1"/>
    <col min="21" max="21" width="0" style="53" hidden="1" customWidth="1"/>
    <col min="22" max="16384" width="9.140625" style="53"/>
  </cols>
  <sheetData>
    <row r="1" spans="1:27" s="1" customFormat="1" ht="18.75">
      <c r="A1" s="546" t="s">
        <v>109</v>
      </c>
      <c r="B1" s="546"/>
      <c r="C1" s="546"/>
      <c r="D1" s="546"/>
      <c r="E1" s="546"/>
      <c r="F1" s="546"/>
      <c r="G1" s="546"/>
      <c r="H1" s="546"/>
      <c r="I1" s="546"/>
      <c r="J1" s="546"/>
      <c r="K1" s="143"/>
      <c r="L1" s="143"/>
      <c r="M1" s="143"/>
      <c r="N1" s="143"/>
      <c r="O1" s="143"/>
      <c r="P1" s="143"/>
      <c r="Q1" s="143"/>
      <c r="R1" s="143"/>
      <c r="S1" s="9"/>
      <c r="T1" s="158"/>
      <c r="U1" s="8"/>
      <c r="V1" s="8"/>
      <c r="W1" s="8"/>
      <c r="X1" s="183"/>
      <c r="Y1" s="8"/>
      <c r="Z1" s="8"/>
      <c r="AA1" s="8"/>
    </row>
    <row r="2" spans="1:27" s="1" customFormat="1" ht="11.25" customHeight="1" thickBot="1">
      <c r="A2" s="260"/>
      <c r="B2" s="260"/>
      <c r="C2" s="260"/>
      <c r="D2" s="260"/>
      <c r="E2" s="260"/>
      <c r="F2" s="275"/>
      <c r="G2" s="275"/>
      <c r="H2" s="276"/>
      <c r="I2" s="276"/>
      <c r="J2" s="276"/>
      <c r="K2" s="107"/>
      <c r="L2" s="107"/>
      <c r="M2" s="187"/>
      <c r="N2" s="187"/>
      <c r="O2" s="107"/>
      <c r="P2" s="107"/>
      <c r="Q2" s="107"/>
      <c r="R2" s="107"/>
      <c r="S2" s="21"/>
      <c r="T2" s="163"/>
      <c r="U2" s="8"/>
      <c r="V2" s="8"/>
      <c r="W2" s="8"/>
      <c r="X2" s="183"/>
      <c r="Y2" s="8"/>
      <c r="Z2" s="8"/>
      <c r="AA2" s="8"/>
    </row>
    <row r="3" spans="1:27" s="51" customFormat="1" ht="11.45" customHeight="1">
      <c r="A3" s="215"/>
      <c r="B3" s="215"/>
      <c r="C3" s="215"/>
      <c r="D3" s="215"/>
      <c r="E3" s="215"/>
      <c r="F3" s="547" t="s">
        <v>6</v>
      </c>
      <c r="G3" s="547"/>
      <c r="H3" s="547"/>
      <c r="I3" s="227"/>
      <c r="J3" s="228" t="s">
        <v>21</v>
      </c>
      <c r="K3" s="55"/>
      <c r="L3" s="55"/>
      <c r="M3" s="54"/>
      <c r="N3" s="54"/>
      <c r="O3" s="55"/>
      <c r="P3" s="126"/>
      <c r="Q3" s="54"/>
      <c r="R3" s="54"/>
      <c r="S3" s="55"/>
      <c r="T3" s="55"/>
      <c r="U3" s="128"/>
      <c r="V3" s="55"/>
    </row>
    <row r="4" spans="1:27" ht="11.45" customHeight="1">
      <c r="A4" s="215"/>
      <c r="B4" s="215"/>
      <c r="C4" s="215"/>
      <c r="D4" s="229"/>
      <c r="E4" s="229"/>
      <c r="F4" s="548" t="s">
        <v>186</v>
      </c>
      <c r="G4" s="548"/>
      <c r="H4" s="548"/>
      <c r="I4" s="230"/>
      <c r="J4" s="231" t="s">
        <v>1</v>
      </c>
      <c r="K4" s="200"/>
      <c r="L4" s="200"/>
      <c r="M4" s="54"/>
      <c r="N4" s="54"/>
      <c r="O4" s="148"/>
      <c r="P4" s="172"/>
      <c r="Q4" s="54"/>
      <c r="R4" s="110"/>
      <c r="S4" s="56"/>
      <c r="T4" s="56"/>
      <c r="U4" s="56"/>
      <c r="V4" s="56"/>
    </row>
    <row r="5" spans="1:27" ht="11.45" customHeight="1" thickBot="1">
      <c r="A5" s="232" t="s">
        <v>123</v>
      </c>
      <c r="B5" s="226"/>
      <c r="C5" s="226"/>
      <c r="D5" s="233"/>
      <c r="E5" s="229"/>
      <c r="F5" s="234">
        <v>2015</v>
      </c>
      <c r="G5" s="226"/>
      <c r="H5" s="234">
        <v>2014</v>
      </c>
      <c r="I5" s="234"/>
      <c r="J5" s="234">
        <v>2014</v>
      </c>
      <c r="K5" s="126"/>
      <c r="L5" s="126"/>
      <c r="M5" s="54"/>
      <c r="N5" s="126"/>
      <c r="O5" s="71"/>
      <c r="P5" s="106"/>
    </row>
    <row r="6" spans="1:27" ht="11.45" customHeight="1">
      <c r="A6" s="235"/>
      <c r="B6" s="235"/>
      <c r="C6" s="235"/>
      <c r="D6" s="235"/>
      <c r="E6" s="235"/>
      <c r="F6" s="236" t="s">
        <v>0</v>
      </c>
      <c r="G6" s="236"/>
      <c r="H6" s="236"/>
      <c r="I6" s="236"/>
      <c r="J6" s="236" t="s">
        <v>0</v>
      </c>
      <c r="K6" s="123"/>
      <c r="L6" s="123"/>
      <c r="M6" s="123"/>
      <c r="N6" s="123"/>
      <c r="O6" s="123"/>
      <c r="P6" s="123"/>
      <c r="R6" s="193"/>
      <c r="S6" s="73"/>
    </row>
    <row r="7" spans="1:27" ht="11.45" customHeight="1">
      <c r="A7" s="237"/>
      <c r="B7" s="238" t="s">
        <v>247</v>
      </c>
      <c r="C7" s="239"/>
      <c r="D7" s="239"/>
      <c r="E7" s="240"/>
      <c r="F7" s="222">
        <v>-19.5</v>
      </c>
      <c r="G7" s="282"/>
      <c r="H7" s="222">
        <v>4.5999999999999996</v>
      </c>
      <c r="I7" s="222"/>
      <c r="J7" s="222">
        <v>-50.9</v>
      </c>
      <c r="K7" s="129"/>
      <c r="L7" s="129"/>
      <c r="M7" s="136"/>
      <c r="N7" s="173" t="s">
        <v>152</v>
      </c>
      <c r="O7" s="104"/>
      <c r="P7" s="104"/>
      <c r="Q7" s="154" t="s">
        <v>132</v>
      </c>
      <c r="R7" s="195"/>
      <c r="S7" s="73"/>
    </row>
    <row r="8" spans="1:27" ht="11.45" customHeight="1">
      <c r="A8" s="237"/>
      <c r="B8" s="235"/>
      <c r="C8" s="239" t="s">
        <v>120</v>
      </c>
      <c r="D8" s="242"/>
      <c r="E8" s="240"/>
      <c r="F8" s="223">
        <v>114.1</v>
      </c>
      <c r="G8" s="243"/>
      <c r="H8" s="223">
        <v>93.5</v>
      </c>
      <c r="I8" s="223"/>
      <c r="J8" s="223">
        <v>599.20000000000005</v>
      </c>
      <c r="K8" s="127"/>
      <c r="L8" s="127"/>
      <c r="M8" s="133"/>
      <c r="N8" s="173" t="s">
        <v>161</v>
      </c>
      <c r="O8" s="20"/>
      <c r="P8" s="20"/>
      <c r="R8" s="196"/>
      <c r="S8" s="73"/>
    </row>
    <row r="9" spans="1:27" ht="11.45" customHeight="1">
      <c r="A9" s="235"/>
      <c r="B9" s="235"/>
      <c r="C9" s="244" t="s">
        <v>169</v>
      </c>
      <c r="D9" s="242"/>
      <c r="E9" s="245"/>
      <c r="F9" s="223">
        <v>7.6</v>
      </c>
      <c r="G9" s="243"/>
      <c r="H9" s="223">
        <v>15.6</v>
      </c>
      <c r="I9" s="223"/>
      <c r="J9" s="223">
        <v>30.9</v>
      </c>
      <c r="K9" s="127"/>
      <c r="L9" s="127"/>
      <c r="M9" s="133"/>
      <c r="N9" s="180" t="s">
        <v>162</v>
      </c>
      <c r="O9" s="20"/>
      <c r="P9" s="108"/>
      <c r="R9" s="196"/>
      <c r="S9" s="73"/>
    </row>
    <row r="10" spans="1:27" ht="11.45" customHeight="1">
      <c r="A10" s="235"/>
      <c r="B10" s="235"/>
      <c r="C10" s="239" t="s">
        <v>13</v>
      </c>
      <c r="D10" s="242"/>
      <c r="E10" s="235"/>
      <c r="F10" s="223">
        <v>7.8</v>
      </c>
      <c r="G10" s="243"/>
      <c r="H10" s="223">
        <v>7.5</v>
      </c>
      <c r="I10" s="223"/>
      <c r="J10" s="223">
        <v>30.1</v>
      </c>
      <c r="K10" s="127"/>
      <c r="L10" s="127"/>
      <c r="M10" s="133"/>
      <c r="N10" s="129" t="s">
        <v>179</v>
      </c>
      <c r="O10" s="20"/>
      <c r="P10" s="108"/>
      <c r="R10" s="196"/>
      <c r="S10" s="73"/>
    </row>
    <row r="11" spans="1:27" ht="11.45" customHeight="1">
      <c r="A11" s="237"/>
      <c r="B11" s="235"/>
      <c r="C11" s="239" t="s">
        <v>167</v>
      </c>
      <c r="D11" s="242"/>
      <c r="E11" s="245"/>
      <c r="F11" s="223">
        <v>1</v>
      </c>
      <c r="G11" s="243"/>
      <c r="H11" s="223">
        <v>1.8</v>
      </c>
      <c r="I11" s="223"/>
      <c r="J11" s="223">
        <v>8.4</v>
      </c>
      <c r="K11" s="127"/>
      <c r="L11" s="127"/>
      <c r="M11" s="133"/>
      <c r="N11" s="129"/>
      <c r="O11" s="20"/>
      <c r="P11" s="39"/>
      <c r="R11" s="196"/>
      <c r="S11" s="73"/>
    </row>
    <row r="12" spans="1:27" ht="11.45" customHeight="1">
      <c r="A12" s="237"/>
      <c r="B12" s="235"/>
      <c r="C12" s="242" t="s">
        <v>94</v>
      </c>
      <c r="D12" s="242"/>
      <c r="E12" s="245"/>
      <c r="F12" s="223">
        <v>-11.6</v>
      </c>
      <c r="G12" s="243"/>
      <c r="H12" s="223">
        <v>-4.7</v>
      </c>
      <c r="I12" s="223"/>
      <c r="J12" s="223">
        <v>-18.399999999999999</v>
      </c>
      <c r="K12" s="127"/>
      <c r="L12" s="127"/>
      <c r="M12" s="133"/>
      <c r="N12" s="129"/>
      <c r="O12" s="20"/>
      <c r="P12" s="108"/>
      <c r="R12" s="196"/>
      <c r="S12" s="73"/>
    </row>
    <row r="13" spans="1:27" ht="11.45" customHeight="1">
      <c r="A13" s="237"/>
      <c r="B13" s="235"/>
      <c r="C13" s="239" t="s">
        <v>93</v>
      </c>
      <c r="D13" s="242"/>
      <c r="E13" s="245"/>
      <c r="F13" s="223">
        <v>2.7</v>
      </c>
      <c r="G13" s="243"/>
      <c r="H13" s="223">
        <v>10.5</v>
      </c>
      <c r="I13" s="223"/>
      <c r="J13" s="223">
        <v>12.700000000000001</v>
      </c>
      <c r="K13" s="127"/>
      <c r="L13" s="127"/>
      <c r="M13" s="133"/>
      <c r="N13" s="180" t="s">
        <v>163</v>
      </c>
      <c r="O13" s="20"/>
      <c r="P13" s="39"/>
      <c r="R13" s="196"/>
      <c r="S13" s="73"/>
    </row>
    <row r="14" spans="1:27" ht="11.45" customHeight="1">
      <c r="A14" s="237"/>
      <c r="B14" s="235"/>
      <c r="C14" s="239" t="s">
        <v>106</v>
      </c>
      <c r="D14" s="242"/>
      <c r="E14" s="246"/>
      <c r="F14" s="223">
        <v>147.30000000000001</v>
      </c>
      <c r="G14" s="243"/>
      <c r="H14" s="223">
        <v>77.900000000000006</v>
      </c>
      <c r="I14" s="223"/>
      <c r="J14" s="223">
        <v>-81.2</v>
      </c>
      <c r="K14" s="127"/>
      <c r="L14" s="127"/>
      <c r="M14" s="127"/>
      <c r="N14" s="129"/>
      <c r="O14" s="20"/>
      <c r="P14" s="39"/>
      <c r="R14" s="196"/>
      <c r="S14" s="73"/>
    </row>
    <row r="15" spans="1:27" ht="11.45" customHeight="1">
      <c r="A15" s="237"/>
      <c r="B15" s="235"/>
      <c r="C15" s="239" t="s">
        <v>92</v>
      </c>
      <c r="D15" s="242"/>
      <c r="E15" s="245"/>
      <c r="F15" s="223">
        <v>-32.6</v>
      </c>
      <c r="G15" s="243"/>
      <c r="H15" s="223">
        <v>6.7</v>
      </c>
      <c r="I15" s="223"/>
      <c r="J15" s="223">
        <v>11.5</v>
      </c>
      <c r="K15" s="127"/>
      <c r="L15" s="127"/>
      <c r="M15" s="133"/>
      <c r="N15" s="129"/>
      <c r="O15" s="20"/>
      <c r="P15" s="39"/>
      <c r="R15" s="196"/>
      <c r="S15" s="73"/>
    </row>
    <row r="16" spans="1:27" ht="11.45" customHeight="1">
      <c r="A16" s="237"/>
      <c r="B16" s="235"/>
      <c r="C16" s="239" t="s">
        <v>173</v>
      </c>
      <c r="D16" s="242"/>
      <c r="E16" s="245"/>
      <c r="F16" s="223">
        <v>18.100000000000001</v>
      </c>
      <c r="G16" s="243"/>
      <c r="H16" s="223">
        <v>-19.3</v>
      </c>
      <c r="I16" s="223"/>
      <c r="J16" s="223">
        <v>25.6</v>
      </c>
      <c r="K16" s="127"/>
      <c r="L16" s="127"/>
      <c r="M16" s="127"/>
      <c r="N16" s="129"/>
      <c r="O16" s="20"/>
      <c r="P16" s="39"/>
      <c r="R16" s="196"/>
      <c r="S16" s="73"/>
    </row>
    <row r="17" spans="1:20" ht="11.45" customHeight="1">
      <c r="A17" s="237"/>
      <c r="B17" s="235"/>
      <c r="C17" s="239" t="s">
        <v>118</v>
      </c>
      <c r="D17" s="242"/>
      <c r="E17" s="245"/>
      <c r="F17" s="223">
        <v>-22.5</v>
      </c>
      <c r="G17" s="243"/>
      <c r="H17" s="223">
        <v>-12</v>
      </c>
      <c r="I17" s="223"/>
      <c r="J17" s="223">
        <v>16.399999999999999</v>
      </c>
      <c r="K17" s="127"/>
      <c r="L17" s="127"/>
      <c r="M17" s="133"/>
      <c r="N17" s="129"/>
      <c r="O17" s="20"/>
      <c r="P17" s="39"/>
      <c r="R17" s="196"/>
      <c r="S17" s="73"/>
      <c r="T17" s="73"/>
    </row>
    <row r="18" spans="1:20" ht="11.45" customHeight="1">
      <c r="A18" s="247"/>
      <c r="B18" s="248" t="s">
        <v>238</v>
      </c>
      <c r="C18" s="248"/>
      <c r="D18" s="249"/>
      <c r="E18" s="250"/>
      <c r="F18" s="225">
        <f>SUM(F7:F17)</f>
        <v>212.4</v>
      </c>
      <c r="G18" s="282"/>
      <c r="H18" s="225">
        <f>SUM(H7:H17)</f>
        <v>182.09999999999997</v>
      </c>
      <c r="I18" s="222"/>
      <c r="J18" s="225">
        <f>SUM(J7:J17)</f>
        <v>584.30000000000007</v>
      </c>
      <c r="K18" s="129"/>
      <c r="L18" s="129"/>
      <c r="M18" s="130"/>
      <c r="N18" s="129"/>
      <c r="O18" s="39"/>
      <c r="P18" s="39"/>
      <c r="R18" s="73"/>
      <c r="S18" s="194"/>
      <c r="T18" s="197"/>
    </row>
    <row r="19" spans="1:20" ht="11.45" customHeight="1">
      <c r="A19" s="237"/>
      <c r="B19" s="240" t="s">
        <v>91</v>
      </c>
      <c r="C19" s="240"/>
      <c r="D19" s="240"/>
      <c r="E19" s="252"/>
      <c r="F19" s="223">
        <v>-64</v>
      </c>
      <c r="G19" s="241"/>
      <c r="H19" s="223">
        <v>-116.2</v>
      </c>
      <c r="I19" s="223"/>
      <c r="J19" s="223">
        <v>-344.2</v>
      </c>
      <c r="K19" s="127"/>
      <c r="L19" s="127"/>
      <c r="M19" s="130"/>
      <c r="N19" s="129"/>
      <c r="O19" s="20"/>
      <c r="P19" s="39"/>
      <c r="S19" s="194"/>
      <c r="T19" s="197"/>
    </row>
    <row r="20" spans="1:20" ht="11.45" customHeight="1">
      <c r="A20" s="237"/>
      <c r="B20" s="240" t="s">
        <v>107</v>
      </c>
      <c r="C20" s="240"/>
      <c r="D20" s="240"/>
      <c r="E20" s="252"/>
      <c r="F20" s="223">
        <v>-30.7</v>
      </c>
      <c r="G20" s="241"/>
      <c r="H20" s="223">
        <v>-144.19999999999999</v>
      </c>
      <c r="I20" s="223"/>
      <c r="J20" s="223">
        <v>-383.4</v>
      </c>
      <c r="K20" s="127"/>
      <c r="L20" s="127"/>
      <c r="M20" s="130"/>
      <c r="N20" s="129"/>
      <c r="O20" s="20"/>
      <c r="P20" s="39"/>
      <c r="S20" s="194"/>
      <c r="T20" s="197"/>
    </row>
    <row r="21" spans="1:20" ht="11.45" customHeight="1">
      <c r="A21" s="237"/>
      <c r="B21" s="240" t="s">
        <v>90</v>
      </c>
      <c r="C21" s="240"/>
      <c r="D21" s="235"/>
      <c r="E21" s="252"/>
      <c r="F21" s="223">
        <v>-4.9000000000000004</v>
      </c>
      <c r="G21" s="241"/>
      <c r="H21" s="223">
        <v>-6.7</v>
      </c>
      <c r="I21" s="223"/>
      <c r="J21" s="223">
        <v>-26.3</v>
      </c>
      <c r="K21" s="127"/>
      <c r="L21" s="127"/>
      <c r="M21" s="130"/>
      <c r="N21" s="129"/>
      <c r="O21" s="20"/>
      <c r="P21" s="39"/>
      <c r="S21" s="194"/>
      <c r="T21" s="197"/>
    </row>
    <row r="22" spans="1:20" ht="11.45" customHeight="1">
      <c r="A22" s="237"/>
      <c r="B22" s="240" t="s">
        <v>119</v>
      </c>
      <c r="C22" s="240"/>
      <c r="D22" s="207"/>
      <c r="E22" s="252"/>
      <c r="F22" s="223">
        <v>5.0999999999999996</v>
      </c>
      <c r="G22" s="241"/>
      <c r="H22" s="223">
        <v>-2</v>
      </c>
      <c r="I22" s="223"/>
      <c r="J22" s="223">
        <v>-32.299999999999997</v>
      </c>
      <c r="K22" s="127"/>
      <c r="L22" s="127"/>
      <c r="M22" s="129"/>
      <c r="N22" s="129"/>
      <c r="O22" s="20"/>
      <c r="P22" s="39"/>
      <c r="S22" s="194"/>
      <c r="T22" s="197"/>
    </row>
    <row r="23" spans="1:20" ht="11.45" customHeight="1">
      <c r="A23" s="237"/>
      <c r="B23" s="207" t="s">
        <v>168</v>
      </c>
      <c r="C23" s="207"/>
      <c r="D23" s="207"/>
      <c r="E23" s="252"/>
      <c r="F23" s="223">
        <v>0</v>
      </c>
      <c r="G23" s="241"/>
      <c r="H23" s="223">
        <v>3.5</v>
      </c>
      <c r="I23" s="223"/>
      <c r="J23" s="223">
        <v>6.2</v>
      </c>
      <c r="K23" s="127"/>
      <c r="L23" s="127"/>
      <c r="M23" s="129"/>
      <c r="N23" s="129"/>
      <c r="O23" s="20"/>
      <c r="P23" s="39"/>
      <c r="S23" s="73"/>
      <c r="T23" s="73"/>
    </row>
    <row r="24" spans="1:20" ht="11.45" customHeight="1">
      <c r="A24" s="253"/>
      <c r="B24" s="240" t="s">
        <v>165</v>
      </c>
      <c r="C24" s="240"/>
      <c r="D24" s="240"/>
      <c r="E24" s="252"/>
      <c r="F24" s="223">
        <v>-1.9</v>
      </c>
      <c r="G24" s="241"/>
      <c r="H24" s="223">
        <v>0</v>
      </c>
      <c r="I24" s="223"/>
      <c r="J24" s="223">
        <v>-6.3</v>
      </c>
      <c r="K24" s="127"/>
      <c r="L24" s="127"/>
      <c r="M24" s="130"/>
      <c r="N24" s="129"/>
      <c r="O24" s="20"/>
      <c r="P24" s="39"/>
      <c r="S24" s="73"/>
      <c r="T24" s="73"/>
    </row>
    <row r="25" spans="1:20" ht="11.45" customHeight="1">
      <c r="A25" s="247"/>
      <c r="B25" s="248" t="s">
        <v>166</v>
      </c>
      <c r="C25" s="249"/>
      <c r="D25" s="248"/>
      <c r="E25" s="250"/>
      <c r="F25" s="225">
        <f>SUM(F19:F24)</f>
        <v>-96.40000000000002</v>
      </c>
      <c r="G25" s="282"/>
      <c r="H25" s="225">
        <f>SUM(H19:H24)</f>
        <v>-265.59999999999997</v>
      </c>
      <c r="I25" s="222"/>
      <c r="J25" s="225">
        <f>SUM(J19:J24)</f>
        <v>-786.29999999999973</v>
      </c>
      <c r="K25" s="129"/>
      <c r="L25" s="129"/>
      <c r="M25" s="130"/>
      <c r="N25" s="129"/>
      <c r="O25" s="39"/>
      <c r="P25" s="39"/>
      <c r="S25" s="73"/>
    </row>
    <row r="26" spans="1:20" ht="11.45" customHeight="1">
      <c r="A26" s="253"/>
      <c r="B26" s="254" t="s">
        <v>128</v>
      </c>
      <c r="C26" s="254"/>
      <c r="D26" s="254"/>
      <c r="E26" s="252"/>
      <c r="F26" s="255">
        <v>0</v>
      </c>
      <c r="G26" s="241"/>
      <c r="H26" s="223">
        <v>112.7</v>
      </c>
      <c r="I26" s="223"/>
      <c r="J26" s="223">
        <v>143.4</v>
      </c>
      <c r="K26" s="127"/>
      <c r="L26" s="127"/>
      <c r="M26" s="130"/>
      <c r="N26" s="129"/>
      <c r="O26" s="20"/>
      <c r="P26" s="39"/>
    </row>
    <row r="27" spans="1:20" ht="11.45" customHeight="1">
      <c r="A27" s="253"/>
      <c r="B27" s="254" t="s">
        <v>240</v>
      </c>
      <c r="C27" s="254"/>
      <c r="D27" s="254"/>
      <c r="E27" s="256"/>
      <c r="F27" s="255">
        <v>-6.2</v>
      </c>
      <c r="G27" s="224"/>
      <c r="H27" s="223">
        <v>-75.8</v>
      </c>
      <c r="I27" s="223"/>
      <c r="J27" s="223">
        <v>-94.699999999999989</v>
      </c>
      <c r="K27" s="127"/>
      <c r="L27" s="127"/>
      <c r="M27" s="129"/>
      <c r="N27" s="129"/>
      <c r="O27" s="20"/>
      <c r="P27" s="39"/>
    </row>
    <row r="28" spans="1:20" ht="11.45" customHeight="1">
      <c r="A28" s="253"/>
      <c r="B28" s="254" t="s">
        <v>181</v>
      </c>
      <c r="C28" s="254"/>
      <c r="D28" s="254"/>
      <c r="E28" s="256"/>
      <c r="F28" s="223">
        <v>-10</v>
      </c>
      <c r="G28" s="224"/>
      <c r="H28" s="223">
        <v>0</v>
      </c>
      <c r="I28" s="223"/>
      <c r="J28" s="223">
        <v>100</v>
      </c>
      <c r="K28" s="127"/>
      <c r="L28" s="127"/>
      <c r="M28" s="129"/>
      <c r="N28" s="129"/>
      <c r="O28" s="20"/>
      <c r="P28" s="39"/>
    </row>
    <row r="29" spans="1:20" ht="11.45" customHeight="1">
      <c r="A29" s="253"/>
      <c r="B29" s="254" t="s">
        <v>89</v>
      </c>
      <c r="C29" s="254"/>
      <c r="D29" s="207"/>
      <c r="E29" s="252"/>
      <c r="F29" s="223">
        <v>0</v>
      </c>
      <c r="G29" s="241"/>
      <c r="H29" s="223">
        <v>-4.3</v>
      </c>
      <c r="I29" s="223"/>
      <c r="J29" s="223">
        <v>-15.1</v>
      </c>
      <c r="K29" s="127"/>
      <c r="L29" s="127"/>
      <c r="M29" s="130"/>
      <c r="N29" s="129"/>
      <c r="O29" s="20"/>
      <c r="P29" s="39"/>
    </row>
    <row r="30" spans="1:20" ht="11.45" customHeight="1">
      <c r="A30" s="237"/>
      <c r="B30" s="254" t="s">
        <v>88</v>
      </c>
      <c r="C30" s="254"/>
      <c r="D30" s="207"/>
      <c r="E30" s="252"/>
      <c r="F30" s="223">
        <v>0</v>
      </c>
      <c r="G30" s="243"/>
      <c r="H30" s="223">
        <v>1.3</v>
      </c>
      <c r="I30" s="223"/>
      <c r="J30" s="223">
        <v>2.9</v>
      </c>
      <c r="K30" s="127"/>
      <c r="L30" s="127"/>
      <c r="M30" s="133"/>
      <c r="N30" s="129"/>
      <c r="O30" s="20"/>
      <c r="P30" s="39"/>
    </row>
    <row r="31" spans="1:20" ht="11.45" customHeight="1">
      <c r="A31" s="237"/>
      <c r="B31" s="254" t="s">
        <v>97</v>
      </c>
      <c r="C31" s="254"/>
      <c r="D31" s="207"/>
      <c r="E31" s="252"/>
      <c r="F31" s="223">
        <v>0</v>
      </c>
      <c r="G31" s="243"/>
      <c r="H31" s="223">
        <v>0</v>
      </c>
      <c r="I31" s="223"/>
      <c r="J31" s="223">
        <v>-84</v>
      </c>
      <c r="K31" s="127"/>
      <c r="L31" s="127"/>
      <c r="M31" s="133"/>
      <c r="N31" s="129"/>
      <c r="O31" s="20"/>
      <c r="P31" s="39"/>
    </row>
    <row r="32" spans="1:20" ht="11.45" customHeight="1">
      <c r="A32" s="237"/>
      <c r="B32" s="254" t="s">
        <v>87</v>
      </c>
      <c r="C32" s="254"/>
      <c r="D32" s="254"/>
      <c r="E32" s="252"/>
      <c r="F32" s="223">
        <v>-5.6</v>
      </c>
      <c r="G32" s="243"/>
      <c r="H32" s="223">
        <v>-5.6</v>
      </c>
      <c r="I32" s="223"/>
      <c r="J32" s="223">
        <v>-59.6</v>
      </c>
      <c r="K32" s="127"/>
      <c r="L32" s="127"/>
      <c r="M32" s="133"/>
      <c r="N32" s="129"/>
      <c r="O32" s="20"/>
      <c r="P32" s="39"/>
    </row>
    <row r="33" spans="1:18" ht="11.45" customHeight="1">
      <c r="A33" s="247"/>
      <c r="B33" s="248" t="s">
        <v>108</v>
      </c>
      <c r="C33" s="249"/>
      <c r="D33" s="248"/>
      <c r="E33" s="250"/>
      <c r="F33" s="225">
        <f>SUM(F26:F32)</f>
        <v>-21.799999999999997</v>
      </c>
      <c r="G33" s="282"/>
      <c r="H33" s="225">
        <f>SUM(H26:H32)</f>
        <v>28.300000000000004</v>
      </c>
      <c r="I33" s="222"/>
      <c r="J33" s="225">
        <f>SUM(J26:J32)</f>
        <v>-7.099999999999973</v>
      </c>
      <c r="K33" s="129"/>
      <c r="L33" s="129"/>
      <c r="M33" s="130"/>
      <c r="N33" s="129"/>
      <c r="O33" s="39"/>
      <c r="P33" s="39"/>
    </row>
    <row r="34" spans="1:18" ht="11.45" customHeight="1">
      <c r="A34" s="253"/>
      <c r="B34" s="240" t="s">
        <v>241</v>
      </c>
      <c r="C34" s="240"/>
      <c r="D34" s="253"/>
      <c r="E34" s="250"/>
      <c r="F34" s="223">
        <f>+F33+F25+F18</f>
        <v>94.199999999999989</v>
      </c>
      <c r="G34" s="241"/>
      <c r="H34" s="223">
        <f>+H33+H25+H18</f>
        <v>-55.199999999999989</v>
      </c>
      <c r="I34" s="223"/>
      <c r="J34" s="223">
        <f>+J33+J25+J18</f>
        <v>-209.09999999999968</v>
      </c>
      <c r="K34" s="127"/>
      <c r="L34" s="127"/>
      <c r="M34" s="130"/>
      <c r="N34" s="129"/>
      <c r="O34" s="20"/>
      <c r="P34" s="39"/>
    </row>
    <row r="35" spans="1:18" ht="11.45" customHeight="1">
      <c r="A35" s="253"/>
      <c r="B35" s="240" t="s">
        <v>86</v>
      </c>
      <c r="C35" s="240"/>
      <c r="D35" s="253"/>
      <c r="E35" s="250"/>
      <c r="F35" s="223">
        <f>J36</f>
        <v>54.70000000000033</v>
      </c>
      <c r="G35" s="241"/>
      <c r="H35" s="223">
        <v>263.8</v>
      </c>
      <c r="I35" s="223"/>
      <c r="J35" s="223">
        <v>263.8</v>
      </c>
      <c r="K35" s="127"/>
      <c r="L35" s="127"/>
      <c r="M35" s="130"/>
      <c r="N35" s="129"/>
      <c r="O35" s="20"/>
      <c r="P35" s="39"/>
    </row>
    <row r="36" spans="1:18" ht="11.45" customHeight="1" thickBot="1">
      <c r="A36" s="257" t="s">
        <v>85</v>
      </c>
      <c r="B36" s="257"/>
      <c r="C36" s="257"/>
      <c r="D36" s="257"/>
      <c r="E36" s="250"/>
      <c r="F36" s="258">
        <f>SUM(F34:F35)</f>
        <v>148.90000000000032</v>
      </c>
      <c r="G36" s="259"/>
      <c r="H36" s="258">
        <f>SUM(H34:H35)</f>
        <v>208.60000000000002</v>
      </c>
      <c r="I36" s="222"/>
      <c r="J36" s="258">
        <f>SUM(J34:J35)</f>
        <v>54.70000000000033</v>
      </c>
      <c r="K36" s="132"/>
      <c r="L36" s="132"/>
      <c r="M36" s="144"/>
      <c r="N36" s="132"/>
      <c r="O36" s="109"/>
      <c r="P36" s="109"/>
    </row>
    <row r="37" spans="1:18">
      <c r="A37" s="1"/>
      <c r="B37" s="2" t="s">
        <v>0</v>
      </c>
      <c r="C37" s="2"/>
      <c r="D37" s="2"/>
      <c r="E37" s="2"/>
      <c r="F37" s="2"/>
      <c r="G37" s="2"/>
      <c r="H37" s="35"/>
      <c r="I37" s="2"/>
      <c r="K37" s="2"/>
      <c r="L37" s="2"/>
      <c r="M37" s="2"/>
      <c r="N37" s="2"/>
      <c r="O37" s="2"/>
      <c r="P37" s="32"/>
    </row>
    <row r="38" spans="1:18">
      <c r="A38" s="51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2"/>
      <c r="M38" s="103"/>
      <c r="N38" s="103"/>
      <c r="O38" s="103"/>
      <c r="P38" s="103"/>
      <c r="Q38" s="103"/>
      <c r="R38" s="103"/>
    </row>
    <row r="39" spans="1:18" hidden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103"/>
      <c r="M39" s="51"/>
      <c r="N39" s="51"/>
      <c r="O39" s="51"/>
      <c r="P39" s="51"/>
      <c r="Q39" s="51"/>
      <c r="R39" s="51"/>
    </row>
    <row r="40" spans="1:18">
      <c r="A40" s="51" t="s">
        <v>0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>
      <c r="A41" s="51" t="s">
        <v>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>
      <c r="A42" s="51"/>
      <c r="B42" s="51"/>
      <c r="C42" s="51"/>
      <c r="D42" s="51" t="s">
        <v>136</v>
      </c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</row>
    <row r="45" spans="1:18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8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1:18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1:18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1:18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</row>
    <row r="54" spans="1:18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</row>
    <row r="55" spans="1:18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</row>
    <row r="56" spans="1:18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</row>
    <row r="57" spans="1:18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</row>
    <row r="58" spans="1:18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</row>
    <row r="59" spans="1:18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1:18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</row>
    <row r="61" spans="1:18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</row>
    <row r="62" spans="1:18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  <row r="65" spans="1:18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1:18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1:18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</row>
    <row r="68" spans="1:18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</row>
    <row r="69" spans="1:18">
      <c r="L69" s="51"/>
    </row>
  </sheetData>
  <mergeCells count="3">
    <mergeCell ref="F3:H3"/>
    <mergeCell ref="F4:H4"/>
    <mergeCell ref="A1:J1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53" customWidth="1"/>
    <col min="2" max="2" width="41.5703125" style="53" customWidth="1"/>
    <col min="3" max="3" width="1.7109375" style="53" customWidth="1"/>
    <col min="4" max="4" width="9.5703125" style="53" customWidth="1"/>
    <col min="5" max="5" width="1.7109375" style="53" customWidth="1"/>
    <col min="6" max="6" width="8.85546875" style="53" customWidth="1"/>
    <col min="7" max="7" width="1.7109375" style="53" customWidth="1"/>
    <col min="8" max="8" width="8.7109375" style="53" customWidth="1"/>
    <col min="9" max="9" width="1.7109375" style="53" customWidth="1"/>
    <col min="10" max="10" width="10.85546875" style="53" bestFit="1" customWidth="1"/>
    <col min="11" max="11" width="1.7109375" style="53" customWidth="1"/>
    <col min="12" max="12" width="12.85546875" style="53" customWidth="1"/>
    <col min="13" max="13" width="1.7109375" style="53" customWidth="1"/>
    <col min="14" max="14" width="9.28515625" style="53" customWidth="1"/>
    <col min="15" max="15" width="1.7109375" style="53" customWidth="1"/>
    <col min="16" max="16" width="11.7109375" style="53" customWidth="1"/>
    <col min="17" max="17" width="101.28515625" style="155" hidden="1" customWidth="1"/>
    <col min="18" max="19" width="9.140625" style="53"/>
    <col min="20" max="20" width="11.140625" style="53" bestFit="1" customWidth="1"/>
    <col min="21" max="16384" width="9.140625" style="53"/>
  </cols>
  <sheetData>
    <row r="1" spans="1:27" s="1" customFormat="1" ht="18.75">
      <c r="A1" s="546" t="s">
        <v>150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143"/>
      <c r="P1" s="143"/>
      <c r="Q1" s="143"/>
      <c r="R1" s="143"/>
      <c r="S1" s="9"/>
      <c r="T1" s="158"/>
      <c r="U1" s="8"/>
      <c r="V1" s="8"/>
      <c r="W1" s="8"/>
      <c r="X1" s="183"/>
      <c r="Y1" s="8"/>
      <c r="Z1" s="8"/>
      <c r="AA1" s="8"/>
    </row>
    <row r="2" spans="1:27" s="1" customFormat="1" ht="11.25" customHeight="1" thickBot="1">
      <c r="A2" s="260"/>
      <c r="B2" s="260"/>
      <c r="C2" s="260"/>
      <c r="D2" s="260"/>
      <c r="E2" s="260"/>
      <c r="F2" s="275"/>
      <c r="G2" s="275"/>
      <c r="H2" s="276"/>
      <c r="I2" s="276"/>
      <c r="J2" s="276"/>
      <c r="K2" s="488"/>
      <c r="L2" s="488"/>
      <c r="M2" s="489"/>
      <c r="N2" s="489"/>
      <c r="O2" s="107"/>
      <c r="P2" s="107"/>
      <c r="Q2" s="107"/>
      <c r="R2" s="107"/>
      <c r="S2" s="21"/>
      <c r="T2" s="163"/>
      <c r="U2" s="8"/>
      <c r="V2" s="8"/>
      <c r="W2" s="8"/>
      <c r="X2" s="183"/>
      <c r="Y2" s="8"/>
      <c r="Z2" s="8"/>
      <c r="AA2" s="8"/>
    </row>
    <row r="3" spans="1:27" ht="18.75">
      <c r="A3" s="211" t="s">
        <v>221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</row>
    <row r="4" spans="1:27" ht="11.45" customHeight="1">
      <c r="A4" s="62" t="s">
        <v>0</v>
      </c>
      <c r="B4" s="62"/>
      <c r="C4" s="62"/>
      <c r="D4" s="550" t="s">
        <v>95</v>
      </c>
      <c r="E4" s="550"/>
      <c r="F4" s="550"/>
      <c r="G4" s="550"/>
      <c r="H4" s="550"/>
      <c r="I4" s="550"/>
      <c r="J4" s="550"/>
      <c r="K4" s="550"/>
      <c r="L4" s="550"/>
      <c r="M4" s="212"/>
      <c r="N4" s="212"/>
      <c r="O4" s="62"/>
      <c r="P4" s="62"/>
    </row>
    <row r="5" spans="1:27" ht="11.45" customHeight="1">
      <c r="A5" s="51"/>
      <c r="B5" s="51"/>
      <c r="C5" s="52"/>
      <c r="D5" s="213" t="s">
        <v>62</v>
      </c>
      <c r="E5" s="213"/>
      <c r="F5" s="214" t="s">
        <v>61</v>
      </c>
      <c r="G5" s="214"/>
      <c r="H5" s="213" t="s">
        <v>60</v>
      </c>
      <c r="I5" s="215"/>
      <c r="J5" s="213"/>
      <c r="K5" s="213" t="s">
        <v>0</v>
      </c>
      <c r="L5" s="214" t="s">
        <v>146</v>
      </c>
      <c r="M5" s="214"/>
      <c r="N5" s="214"/>
      <c r="O5" s="82"/>
      <c r="P5" s="83"/>
      <c r="R5" s="51"/>
      <c r="S5" s="51"/>
      <c r="T5" s="51"/>
      <c r="W5" s="51"/>
    </row>
    <row r="6" spans="1:27" ht="11.45" customHeight="1">
      <c r="A6" s="51"/>
      <c r="B6" s="51"/>
      <c r="C6" s="52"/>
      <c r="D6" s="216" t="s">
        <v>58</v>
      </c>
      <c r="E6" s="216"/>
      <c r="F6" s="214" t="s">
        <v>57</v>
      </c>
      <c r="G6" s="214"/>
      <c r="H6" s="213" t="s">
        <v>56</v>
      </c>
      <c r="I6" s="215"/>
      <c r="J6" s="213" t="s">
        <v>59</v>
      </c>
      <c r="K6" s="213" t="s">
        <v>0</v>
      </c>
      <c r="L6" s="214" t="s">
        <v>147</v>
      </c>
      <c r="M6" s="214"/>
      <c r="N6" s="214" t="s">
        <v>54</v>
      </c>
      <c r="O6" s="82"/>
      <c r="P6" s="82"/>
      <c r="R6" s="51"/>
      <c r="S6" s="51"/>
      <c r="T6" s="51"/>
      <c r="W6" s="51"/>
    </row>
    <row r="7" spans="1:27" ht="11.45" customHeight="1">
      <c r="A7" s="210" t="s">
        <v>124</v>
      </c>
      <c r="B7" s="78"/>
      <c r="C7" s="52"/>
      <c r="D7" s="217" t="s">
        <v>53</v>
      </c>
      <c r="E7" s="218"/>
      <c r="F7" s="217" t="s">
        <v>53</v>
      </c>
      <c r="G7" s="219"/>
      <c r="H7" s="217" t="s">
        <v>52</v>
      </c>
      <c r="I7" s="219"/>
      <c r="J7" s="220" t="s">
        <v>55</v>
      </c>
      <c r="K7" s="218" t="s">
        <v>0</v>
      </c>
      <c r="L7" s="217" t="s">
        <v>148</v>
      </c>
      <c r="M7" s="219"/>
      <c r="N7" s="217" t="s">
        <v>51</v>
      </c>
      <c r="O7" s="80"/>
      <c r="P7" s="81"/>
      <c r="R7" s="51"/>
      <c r="S7" s="51"/>
      <c r="T7" s="51"/>
      <c r="U7" s="51"/>
      <c r="V7" s="51"/>
      <c r="W7" s="51"/>
    </row>
    <row r="8" spans="1:27" s="77" customFormat="1" ht="11.45" customHeight="1">
      <c r="A8" s="205" t="s">
        <v>171</v>
      </c>
      <c r="B8" s="205"/>
      <c r="C8" s="57"/>
      <c r="D8" s="221">
        <v>96.5</v>
      </c>
      <c r="E8" s="221" t="s">
        <v>0</v>
      </c>
      <c r="F8" s="221">
        <v>-1.4</v>
      </c>
      <c r="G8" s="221" t="s">
        <v>0</v>
      </c>
      <c r="H8" s="221">
        <v>519.5</v>
      </c>
      <c r="I8" s="221" t="s">
        <v>0</v>
      </c>
      <c r="J8" s="221">
        <v>1479.4</v>
      </c>
      <c r="K8" s="221" t="s">
        <v>0</v>
      </c>
      <c r="L8" s="221">
        <v>-28.4</v>
      </c>
      <c r="M8" s="221" t="s">
        <v>0</v>
      </c>
      <c r="N8" s="222">
        <f t="shared" ref="N8:N24" si="0">SUM(D8:L8)</f>
        <v>2065.6</v>
      </c>
      <c r="O8" s="175"/>
      <c r="P8" s="132"/>
      <c r="Q8" s="156"/>
      <c r="R8" s="57"/>
      <c r="S8" s="57"/>
      <c r="T8" s="57"/>
      <c r="U8" s="57"/>
      <c r="V8" s="57"/>
      <c r="W8" s="57"/>
    </row>
    <row r="9" spans="1:27" s="58" customFormat="1" ht="11.45" customHeight="1">
      <c r="A9" s="206"/>
      <c r="B9" s="207" t="s">
        <v>50</v>
      </c>
      <c r="C9" s="59"/>
      <c r="D9" s="223">
        <v>0</v>
      </c>
      <c r="E9" s="223">
        <v>0</v>
      </c>
      <c r="F9" s="223">
        <v>0</v>
      </c>
      <c r="G9" s="223">
        <v>0</v>
      </c>
      <c r="H9" s="223">
        <v>0</v>
      </c>
      <c r="I9" s="223">
        <v>0</v>
      </c>
      <c r="J9" s="223">
        <v>4.5999999999999996</v>
      </c>
      <c r="K9" s="223"/>
      <c r="L9" s="223">
        <v>6.2</v>
      </c>
      <c r="M9" s="223">
        <v>1.3</v>
      </c>
      <c r="N9" s="224">
        <f t="shared" si="0"/>
        <v>10.8</v>
      </c>
      <c r="O9" s="171"/>
      <c r="P9" s="129"/>
      <c r="Q9" s="157" t="s">
        <v>131</v>
      </c>
      <c r="R9" s="79"/>
      <c r="S9" s="61"/>
      <c r="T9" s="61"/>
      <c r="U9" s="61"/>
      <c r="V9" s="61"/>
      <c r="W9" s="61"/>
    </row>
    <row r="10" spans="1:27" s="58" customFormat="1" ht="11.45" customHeight="1">
      <c r="A10" s="206"/>
      <c r="B10" s="207" t="s">
        <v>170</v>
      </c>
      <c r="C10" s="59"/>
      <c r="D10" s="224">
        <v>0</v>
      </c>
      <c r="E10" s="224"/>
      <c r="F10" s="224">
        <v>0</v>
      </c>
      <c r="G10" s="224"/>
      <c r="H10" s="224">
        <v>0</v>
      </c>
      <c r="I10" s="224"/>
      <c r="J10" s="224">
        <v>8.1999999999999993</v>
      </c>
      <c r="K10" s="224"/>
      <c r="L10" s="224">
        <v>-8.1999999999999993</v>
      </c>
      <c r="M10" s="224"/>
      <c r="N10" s="224">
        <f t="shared" ref="N10" si="1">SUM(D10:L10)</f>
        <v>0</v>
      </c>
      <c r="O10" s="129"/>
      <c r="P10" s="129"/>
      <c r="Q10" s="157"/>
      <c r="R10" s="79"/>
      <c r="S10" s="61"/>
      <c r="T10" s="20"/>
      <c r="U10" s="61"/>
      <c r="V10" s="61"/>
      <c r="W10" s="61"/>
    </row>
    <row r="11" spans="1:27" s="58" customFormat="1" ht="11.45" customHeight="1">
      <c r="A11" s="206"/>
      <c r="B11" s="207" t="s">
        <v>49</v>
      </c>
      <c r="C11" s="59"/>
      <c r="D11" s="223">
        <v>0</v>
      </c>
      <c r="E11" s="223">
        <v>0</v>
      </c>
      <c r="F11" s="223">
        <v>-0.4</v>
      </c>
      <c r="G11" s="223">
        <v>0</v>
      </c>
      <c r="H11" s="223">
        <v>0</v>
      </c>
      <c r="I11" s="223">
        <v>0</v>
      </c>
      <c r="J11" s="223">
        <v>-9.8000000000000007</v>
      </c>
      <c r="K11" s="223">
        <v>0</v>
      </c>
      <c r="L11" s="223">
        <v>0</v>
      </c>
      <c r="M11" s="223">
        <v>0</v>
      </c>
      <c r="N11" s="224">
        <f t="shared" si="0"/>
        <v>-10.200000000000001</v>
      </c>
      <c r="O11" s="171"/>
      <c r="P11" s="129"/>
      <c r="Q11" s="157" t="s">
        <v>115</v>
      </c>
      <c r="R11" s="79"/>
      <c r="S11" s="61"/>
      <c r="T11" s="61"/>
      <c r="U11" s="61"/>
      <c r="V11" s="61"/>
      <c r="W11" s="61"/>
    </row>
    <row r="12" spans="1:27" s="58" customFormat="1" ht="11.45" customHeight="1">
      <c r="A12" s="206"/>
      <c r="B12" s="208" t="s">
        <v>141</v>
      </c>
      <c r="C12" s="59"/>
      <c r="D12" s="223">
        <v>0</v>
      </c>
      <c r="E12" s="223">
        <v>0</v>
      </c>
      <c r="F12" s="223">
        <v>0.1</v>
      </c>
      <c r="G12" s="223">
        <v>0</v>
      </c>
      <c r="H12" s="223">
        <v>1.8</v>
      </c>
      <c r="I12" s="223">
        <v>0</v>
      </c>
      <c r="J12" s="223">
        <v>1.2</v>
      </c>
      <c r="K12" s="223">
        <v>0</v>
      </c>
      <c r="L12" s="223">
        <v>0</v>
      </c>
      <c r="M12" s="223">
        <v>0</v>
      </c>
      <c r="N12" s="224">
        <f t="shared" si="0"/>
        <v>3.1</v>
      </c>
      <c r="O12" s="171"/>
      <c r="P12" s="129"/>
      <c r="Q12" s="157" t="s">
        <v>116</v>
      </c>
      <c r="R12" s="79"/>
      <c r="S12" s="61"/>
      <c r="T12" s="61"/>
      <c r="U12" s="61"/>
      <c r="V12" s="61"/>
      <c r="W12" s="61"/>
    </row>
    <row r="13" spans="1:27" s="77" customFormat="1" ht="11.45" customHeight="1">
      <c r="A13" s="209" t="s">
        <v>223</v>
      </c>
      <c r="B13" s="209"/>
      <c r="C13" s="57"/>
      <c r="D13" s="225">
        <f>SUM(D8:D12)</f>
        <v>96.5</v>
      </c>
      <c r="E13" s="222"/>
      <c r="F13" s="225">
        <f>SUM(F8:F12)</f>
        <v>-1.6999999999999997</v>
      </c>
      <c r="G13" s="222"/>
      <c r="H13" s="225">
        <f>SUM(H8:H12)</f>
        <v>521.29999999999995</v>
      </c>
      <c r="I13" s="222"/>
      <c r="J13" s="225">
        <f>SUM(J8:J12)</f>
        <v>1483.6000000000001</v>
      </c>
      <c r="K13" s="222"/>
      <c r="L13" s="225">
        <f>SUM(L8:L12)</f>
        <v>-30.4</v>
      </c>
      <c r="M13" s="222"/>
      <c r="N13" s="225">
        <f>SUM(D13:L13)</f>
        <v>2069.2999999999997</v>
      </c>
      <c r="O13" s="175"/>
      <c r="P13" s="132"/>
      <c r="Q13" s="156"/>
      <c r="R13" s="57"/>
      <c r="S13" s="57"/>
      <c r="T13" s="57"/>
      <c r="U13" s="57"/>
      <c r="V13" s="57"/>
      <c r="W13" s="57"/>
    </row>
    <row r="14" spans="1:27" s="182" customFormat="1" ht="11.45" customHeight="1">
      <c r="A14" s="105" t="s">
        <v>0</v>
      </c>
      <c r="B14" s="181"/>
      <c r="C14" s="18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56"/>
      <c r="R14" s="181"/>
      <c r="S14" s="181"/>
      <c r="T14" s="181"/>
      <c r="U14" s="181"/>
      <c r="V14" s="181"/>
      <c r="W14" s="181"/>
    </row>
    <row r="15" spans="1:27" s="182" customFormat="1" ht="11.45" customHeight="1">
      <c r="A15" s="105"/>
      <c r="B15" s="181"/>
      <c r="C15" s="18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56"/>
      <c r="R15" s="181"/>
      <c r="S15" s="181"/>
      <c r="T15" s="181"/>
      <c r="U15" s="181"/>
      <c r="V15" s="181"/>
      <c r="W15" s="181"/>
    </row>
    <row r="16" spans="1:27" s="77" customFormat="1" ht="11.45" customHeight="1">
      <c r="A16" s="211" t="s">
        <v>222</v>
      </c>
      <c r="B16" s="57"/>
      <c r="C16" s="57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56"/>
      <c r="R16" s="57"/>
      <c r="S16" s="57"/>
      <c r="T16" s="57"/>
      <c r="U16" s="57"/>
      <c r="V16" s="57"/>
      <c r="W16" s="57"/>
    </row>
    <row r="17" spans="1:23" ht="11.45" customHeight="1">
      <c r="A17" s="62" t="s">
        <v>0</v>
      </c>
      <c r="B17" s="62"/>
      <c r="C17" s="62"/>
      <c r="D17" s="550" t="s">
        <v>95</v>
      </c>
      <c r="E17" s="550"/>
      <c r="F17" s="550"/>
      <c r="G17" s="550"/>
      <c r="H17" s="550"/>
      <c r="I17" s="550"/>
      <c r="J17" s="550"/>
      <c r="K17" s="550"/>
      <c r="L17" s="550"/>
      <c r="M17" s="212"/>
      <c r="N17" s="212"/>
      <c r="O17" s="62"/>
      <c r="P17" s="62"/>
    </row>
    <row r="18" spans="1:23" ht="11.45" customHeight="1">
      <c r="A18" s="51"/>
      <c r="B18" s="51"/>
      <c r="C18" s="52"/>
      <c r="D18" s="213" t="s">
        <v>62</v>
      </c>
      <c r="E18" s="213"/>
      <c r="F18" s="214" t="s">
        <v>61</v>
      </c>
      <c r="G18" s="214"/>
      <c r="H18" s="213" t="s">
        <v>60</v>
      </c>
      <c r="I18" s="215"/>
      <c r="J18" s="213"/>
      <c r="K18" s="213" t="s">
        <v>0</v>
      </c>
      <c r="L18" s="214" t="s">
        <v>146</v>
      </c>
      <c r="M18" s="214"/>
      <c r="N18" s="214"/>
      <c r="O18" s="82"/>
      <c r="P18" s="83"/>
      <c r="R18" s="51"/>
      <c r="S18" s="51"/>
      <c r="T18" s="51"/>
      <c r="W18" s="51"/>
    </row>
    <row r="19" spans="1:23" ht="11.45" customHeight="1">
      <c r="A19" s="51"/>
      <c r="B19" s="51"/>
      <c r="C19" s="52"/>
      <c r="D19" s="216" t="s">
        <v>58</v>
      </c>
      <c r="E19" s="216"/>
      <c r="F19" s="214" t="s">
        <v>57</v>
      </c>
      <c r="G19" s="214"/>
      <c r="H19" s="213" t="s">
        <v>56</v>
      </c>
      <c r="I19" s="215"/>
      <c r="J19" s="213" t="s">
        <v>59</v>
      </c>
      <c r="K19" s="213" t="s">
        <v>0</v>
      </c>
      <c r="L19" s="214" t="s">
        <v>147</v>
      </c>
      <c r="M19" s="214"/>
      <c r="N19" s="214" t="s">
        <v>54</v>
      </c>
      <c r="O19" s="82"/>
      <c r="P19" s="82"/>
      <c r="R19" s="51"/>
      <c r="S19" s="51"/>
      <c r="T19" s="184"/>
      <c r="W19" s="51"/>
    </row>
    <row r="20" spans="1:23" ht="11.45" customHeight="1">
      <c r="A20" s="210" t="s">
        <v>124</v>
      </c>
      <c r="B20" s="78"/>
      <c r="C20" s="52"/>
      <c r="D20" s="217" t="s">
        <v>53</v>
      </c>
      <c r="E20" s="218"/>
      <c r="F20" s="217" t="s">
        <v>53</v>
      </c>
      <c r="G20" s="219"/>
      <c r="H20" s="217" t="s">
        <v>52</v>
      </c>
      <c r="I20" s="219"/>
      <c r="J20" s="220" t="s">
        <v>55</v>
      </c>
      <c r="K20" s="218" t="s">
        <v>0</v>
      </c>
      <c r="L20" s="217" t="s">
        <v>148</v>
      </c>
      <c r="M20" s="219"/>
      <c r="N20" s="217" t="s">
        <v>51</v>
      </c>
      <c r="O20" s="80"/>
      <c r="P20" s="81"/>
      <c r="R20" s="51"/>
      <c r="S20" s="51"/>
      <c r="T20" s="184"/>
      <c r="U20" s="51"/>
      <c r="V20" s="51"/>
      <c r="W20" s="51"/>
    </row>
    <row r="21" spans="1:23" s="77" customFormat="1" ht="11.45" customHeight="1">
      <c r="A21" s="205" t="s">
        <v>224</v>
      </c>
      <c r="B21" s="205"/>
      <c r="C21" s="205"/>
      <c r="D21" s="221">
        <v>96.5</v>
      </c>
      <c r="E21" s="221">
        <v>0</v>
      </c>
      <c r="F21" s="221">
        <v>-1.9</v>
      </c>
      <c r="G21" s="221">
        <v>0</v>
      </c>
      <c r="H21" s="221">
        <v>526.9</v>
      </c>
      <c r="I21" s="221">
        <v>0</v>
      </c>
      <c r="J21" s="221">
        <v>1340.9</v>
      </c>
      <c r="K21" s="221">
        <v>0</v>
      </c>
      <c r="L21" s="221">
        <v>-60.8</v>
      </c>
      <c r="M21" s="222"/>
      <c r="N21" s="222">
        <f t="shared" si="0"/>
        <v>1901.6000000000001</v>
      </c>
      <c r="O21" s="132"/>
      <c r="P21" s="131"/>
      <c r="Q21" s="156"/>
      <c r="R21" s="57"/>
      <c r="S21" s="57"/>
      <c r="T21" s="185"/>
      <c r="U21" s="57"/>
      <c r="V21" s="57"/>
      <c r="W21" s="57"/>
    </row>
    <row r="22" spans="1:23" s="58" customFormat="1" ht="11.45" customHeight="1">
      <c r="A22" s="206"/>
      <c r="B22" s="207" t="s">
        <v>50</v>
      </c>
      <c r="C22" s="206"/>
      <c r="D22" s="224">
        <v>0</v>
      </c>
      <c r="E22" s="224"/>
      <c r="F22" s="224">
        <v>0</v>
      </c>
      <c r="G22" s="224"/>
      <c r="H22" s="224">
        <v>0</v>
      </c>
      <c r="I22" s="224"/>
      <c r="J22" s="224">
        <f>'IS &amp; OCI'!F22</f>
        <v>-19.500000000000021</v>
      </c>
      <c r="K22" s="224"/>
      <c r="L22" s="224">
        <f>'IS &amp; OCI'!F27</f>
        <v>-3</v>
      </c>
      <c r="M22" s="224"/>
      <c r="N22" s="224">
        <f t="shared" si="0"/>
        <v>-22.500000000000021</v>
      </c>
      <c r="O22" s="129"/>
      <c r="P22" s="129"/>
      <c r="Q22" s="157" t="s">
        <v>131</v>
      </c>
      <c r="R22" s="79"/>
      <c r="S22" s="61"/>
      <c r="T22" s="20"/>
      <c r="U22" s="61"/>
      <c r="V22" s="61"/>
      <c r="W22" s="61"/>
    </row>
    <row r="23" spans="1:23" s="58" customFormat="1" ht="11.45" hidden="1" customHeight="1">
      <c r="A23" s="206"/>
      <c r="B23" s="207" t="s">
        <v>49</v>
      </c>
      <c r="C23" s="206"/>
      <c r="D23" s="224">
        <v>0</v>
      </c>
      <c r="E23" s="224"/>
      <c r="F23" s="224">
        <v>0</v>
      </c>
      <c r="G23" s="224"/>
      <c r="H23" s="224">
        <v>0</v>
      </c>
      <c r="I23" s="224"/>
      <c r="J23" s="224">
        <v>0</v>
      </c>
      <c r="K23" s="224"/>
      <c r="L23" s="224">
        <v>0</v>
      </c>
      <c r="M23" s="224"/>
      <c r="N23" s="224">
        <f t="shared" si="0"/>
        <v>0</v>
      </c>
      <c r="O23" s="129"/>
      <c r="P23" s="129"/>
      <c r="Q23" s="157" t="s">
        <v>122</v>
      </c>
      <c r="R23" s="79"/>
      <c r="S23" s="61"/>
      <c r="T23" s="61"/>
      <c r="U23" s="61"/>
      <c r="V23" s="61"/>
      <c r="W23" s="61"/>
    </row>
    <row r="24" spans="1:23" s="58" customFormat="1" ht="11.45" customHeight="1">
      <c r="A24" s="206"/>
      <c r="B24" s="208" t="s">
        <v>141</v>
      </c>
      <c r="C24" s="206"/>
      <c r="D24" s="224">
        <v>0</v>
      </c>
      <c r="E24" s="224"/>
      <c r="F24" s="224">
        <v>0</v>
      </c>
      <c r="G24" s="224"/>
      <c r="H24" s="224">
        <v>1.9</v>
      </c>
      <c r="I24" s="224"/>
      <c r="J24" s="224">
        <v>0</v>
      </c>
      <c r="K24" s="224"/>
      <c r="L24" s="224">
        <v>0</v>
      </c>
      <c r="M24" s="224"/>
      <c r="N24" s="224">
        <f t="shared" si="0"/>
        <v>1.9</v>
      </c>
      <c r="O24" s="129"/>
      <c r="P24" s="129"/>
      <c r="Q24" s="157" t="s">
        <v>114</v>
      </c>
      <c r="R24" s="60"/>
      <c r="S24" s="61"/>
      <c r="T24" s="61"/>
      <c r="U24" s="61"/>
      <c r="V24" s="61"/>
      <c r="W24" s="61"/>
    </row>
    <row r="25" spans="1:23" s="77" customFormat="1" ht="11.45" customHeight="1">
      <c r="A25" s="209" t="s">
        <v>225</v>
      </c>
      <c r="B25" s="209"/>
      <c r="C25" s="205"/>
      <c r="D25" s="225">
        <f t="shared" ref="D25:L25" si="2">SUM(D21:D24)</f>
        <v>96.5</v>
      </c>
      <c r="E25" s="225">
        <f t="shared" si="2"/>
        <v>0</v>
      </c>
      <c r="F25" s="225">
        <f t="shared" si="2"/>
        <v>-1.9</v>
      </c>
      <c r="G25" s="225">
        <f t="shared" si="2"/>
        <v>0</v>
      </c>
      <c r="H25" s="225">
        <f t="shared" si="2"/>
        <v>528.79999999999995</v>
      </c>
      <c r="I25" s="225">
        <f t="shared" si="2"/>
        <v>0</v>
      </c>
      <c r="J25" s="225">
        <f t="shared" si="2"/>
        <v>1321.4</v>
      </c>
      <c r="K25" s="225">
        <f t="shared" si="2"/>
        <v>0</v>
      </c>
      <c r="L25" s="225">
        <f t="shared" si="2"/>
        <v>-63.8</v>
      </c>
      <c r="M25" s="222"/>
      <c r="N25" s="225">
        <f>SUM(D25:L25)</f>
        <v>1881.0000000000002</v>
      </c>
      <c r="O25" s="132"/>
      <c r="P25" s="131"/>
      <c r="Q25" s="156"/>
      <c r="R25" s="57"/>
      <c r="S25" s="57"/>
      <c r="T25" s="57"/>
      <c r="U25" s="57"/>
      <c r="V25" s="57"/>
      <c r="W25" s="57"/>
    </row>
    <row r="26" spans="1:23" ht="10.5" customHeight="1">
      <c r="A26" s="105" t="s">
        <v>0</v>
      </c>
    </row>
  </sheetData>
  <mergeCells count="3">
    <mergeCell ref="D4:L4"/>
    <mergeCell ref="D17:L17"/>
    <mergeCell ref="A1:N1"/>
  </mergeCells>
  <pageMargins left="0.5" right="0.25" top="0.39369999999999999" bottom="0.25" header="0.31490000000000001" footer="0.23619999999999999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8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51" customWidth="1"/>
    <col min="2" max="2" width="59.140625" style="51" customWidth="1"/>
    <col min="3" max="3" width="1.7109375" style="51" customWidth="1"/>
    <col min="4" max="4" width="10.7109375" style="51" customWidth="1"/>
    <col min="5" max="5" width="1.7109375" style="51" customWidth="1"/>
    <col min="6" max="6" width="11.7109375" style="51" customWidth="1"/>
    <col min="7" max="7" width="1.7109375" style="51" customWidth="1"/>
    <col min="8" max="8" width="12.140625" style="51" customWidth="1"/>
    <col min="9" max="9" width="1.7109375" style="51" customWidth="1"/>
    <col min="10" max="10" width="12.140625" style="51" customWidth="1"/>
    <col min="11" max="11" width="1.7109375" style="52" customWidth="1"/>
    <col min="12" max="12" width="10.7109375" style="51" customWidth="1"/>
    <col min="13" max="13" width="1.7109375" style="88" customWidth="1"/>
    <col min="14" max="14" width="12.42578125" style="61" customWidth="1"/>
    <col min="15" max="15" width="15.140625" style="51" customWidth="1"/>
    <col min="16" max="16" width="160.140625" style="51" customWidth="1"/>
    <col min="17" max="19" width="9.140625" style="51" customWidth="1"/>
    <col min="20" max="16384" width="9.140625" style="51"/>
  </cols>
  <sheetData>
    <row r="1" spans="1:27" s="1" customFormat="1" ht="18.75">
      <c r="A1" s="546" t="s">
        <v>183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143"/>
      <c r="P1" s="143"/>
      <c r="Q1" s="143"/>
      <c r="R1" s="143"/>
      <c r="S1" s="9"/>
      <c r="T1" s="158"/>
      <c r="U1" s="8"/>
      <c r="V1" s="8"/>
      <c r="W1" s="8"/>
      <c r="X1" s="183"/>
      <c r="Y1" s="8"/>
      <c r="Z1" s="8"/>
      <c r="AA1" s="8"/>
    </row>
    <row r="2" spans="1:27" s="1" customFormat="1" ht="11.25" customHeight="1" thickBot="1">
      <c r="A2" s="260" t="s">
        <v>0</v>
      </c>
      <c r="B2" s="260"/>
      <c r="C2" s="260"/>
      <c r="D2" s="260"/>
      <c r="E2" s="260"/>
      <c r="F2" s="275"/>
      <c r="G2" s="275"/>
      <c r="H2" s="276"/>
      <c r="I2" s="276"/>
      <c r="J2" s="276"/>
      <c r="K2" s="488"/>
      <c r="L2" s="488"/>
      <c r="M2" s="489"/>
      <c r="N2" s="489"/>
      <c r="O2" s="107"/>
      <c r="P2" s="107"/>
      <c r="Q2" s="107"/>
      <c r="R2" s="107"/>
      <c r="S2" s="21"/>
      <c r="T2" s="163"/>
      <c r="U2" s="8"/>
      <c r="V2" s="8"/>
      <c r="W2" s="8"/>
      <c r="X2" s="183"/>
      <c r="Y2" s="8"/>
      <c r="Z2" s="8"/>
      <c r="AA2" s="8"/>
    </row>
    <row r="3" spans="1:27" s="1" customFormat="1" ht="11.25" customHeight="1">
      <c r="A3" s="535"/>
      <c r="B3" s="535"/>
      <c r="C3" s="535"/>
      <c r="D3" s="535"/>
      <c r="E3" s="535"/>
      <c r="F3" s="536"/>
      <c r="G3" s="536"/>
      <c r="H3" s="537"/>
      <c r="I3" s="537"/>
      <c r="J3" s="537"/>
      <c r="K3" s="107"/>
      <c r="L3" s="107"/>
      <c r="M3" s="187"/>
      <c r="N3" s="187"/>
      <c r="O3" s="107"/>
      <c r="P3" s="107"/>
      <c r="Q3" s="107"/>
      <c r="R3" s="107"/>
      <c r="S3" s="21"/>
      <c r="T3" s="163"/>
      <c r="U3" s="8"/>
      <c r="V3" s="8"/>
      <c r="W3" s="8"/>
      <c r="X3" s="183"/>
      <c r="Y3" s="8"/>
      <c r="Z3" s="8"/>
      <c r="AA3" s="8"/>
    </row>
    <row r="4" spans="1:27" s="1" customFormat="1" ht="11.25" customHeight="1">
      <c r="A4" s="535"/>
      <c r="B4" s="535"/>
      <c r="C4" s="535"/>
      <c r="D4" s="535"/>
      <c r="E4" s="535"/>
      <c r="F4" s="536"/>
      <c r="G4" s="536"/>
      <c r="H4" s="537"/>
      <c r="I4" s="537"/>
      <c r="J4" s="537"/>
      <c r="K4" s="107"/>
      <c r="L4" s="107"/>
      <c r="M4" s="187"/>
      <c r="N4" s="187"/>
      <c r="O4" s="107"/>
      <c r="P4" s="107"/>
      <c r="Q4" s="107"/>
      <c r="R4" s="107"/>
      <c r="S4" s="21"/>
      <c r="T4" s="163"/>
      <c r="U4" s="8"/>
      <c r="V4" s="8"/>
      <c r="W4" s="8"/>
      <c r="X4" s="183"/>
      <c r="Y4" s="8"/>
      <c r="Z4" s="8"/>
      <c r="AA4" s="8"/>
    </row>
    <row r="5" spans="1:27" s="1" customFormat="1" ht="11.25" customHeight="1" thickBot="1">
      <c r="A5" s="543" t="s">
        <v>263</v>
      </c>
      <c r="B5" s="299"/>
      <c r="C5" s="299"/>
      <c r="D5" s="299"/>
      <c r="E5" s="299"/>
      <c r="F5" s="299"/>
      <c r="G5" s="299"/>
      <c r="H5" s="299"/>
      <c r="I5" s="299"/>
      <c r="J5" s="206"/>
      <c r="K5" s="107"/>
      <c r="L5" s="107"/>
      <c r="M5" s="187"/>
      <c r="N5" s="187"/>
      <c r="O5" s="107"/>
      <c r="P5" s="107"/>
      <c r="Q5" s="107"/>
      <c r="R5" s="107"/>
      <c r="S5" s="21"/>
      <c r="T5" s="163"/>
      <c r="U5" s="8"/>
      <c r="V5" s="8"/>
      <c r="W5" s="8"/>
      <c r="X5" s="183"/>
      <c r="Y5" s="8"/>
      <c r="Z5" s="8"/>
      <c r="AA5" s="8"/>
    </row>
    <row r="6" spans="1:27" s="1" customFormat="1" ht="11.25" customHeight="1">
      <c r="A6" s="301"/>
      <c r="B6" s="301"/>
      <c r="C6" s="301"/>
      <c r="D6" s="301"/>
      <c r="E6" s="301"/>
      <c r="F6" s="553" t="s">
        <v>6</v>
      </c>
      <c r="G6" s="553"/>
      <c r="H6" s="553"/>
      <c r="I6" s="533"/>
      <c r="J6" s="303" t="s">
        <v>21</v>
      </c>
      <c r="K6" s="107"/>
      <c r="L6" s="107"/>
      <c r="M6" s="187"/>
      <c r="N6" s="187"/>
      <c r="O6" s="107"/>
      <c r="P6" s="107"/>
      <c r="Q6" s="107"/>
      <c r="R6" s="107"/>
      <c r="S6" s="21"/>
      <c r="T6" s="163"/>
      <c r="U6" s="8"/>
      <c r="V6" s="8"/>
      <c r="W6" s="8"/>
      <c r="X6" s="183"/>
      <c r="Y6" s="8"/>
      <c r="Z6" s="8"/>
      <c r="AA6" s="8"/>
    </row>
    <row r="7" spans="1:27" s="1" customFormat="1" ht="11.25" customHeight="1">
      <c r="A7" s="301"/>
      <c r="B7" s="301"/>
      <c r="C7" s="301"/>
      <c r="D7" s="301"/>
      <c r="E7" s="301"/>
      <c r="F7" s="551" t="s">
        <v>186</v>
      </c>
      <c r="G7" s="551"/>
      <c r="H7" s="551"/>
      <c r="I7" s="533"/>
      <c r="J7" s="306" t="s">
        <v>1</v>
      </c>
      <c r="K7" s="107"/>
      <c r="L7" s="107"/>
      <c r="M7" s="187"/>
      <c r="N7" s="187"/>
      <c r="O7" s="107"/>
      <c r="P7" s="107"/>
      <c r="Q7" s="107"/>
      <c r="R7" s="107"/>
      <c r="S7" s="21"/>
      <c r="T7" s="163"/>
      <c r="U7" s="8"/>
      <c r="V7" s="8"/>
      <c r="W7" s="8"/>
      <c r="X7" s="183"/>
      <c r="Y7" s="8"/>
      <c r="Z7" s="8"/>
      <c r="AA7" s="8"/>
    </row>
    <row r="8" spans="1:27" s="1" customFormat="1" ht="11.25" customHeight="1">
      <c r="A8" s="307" t="s">
        <v>264</v>
      </c>
      <c r="B8" s="308"/>
      <c r="C8" s="308"/>
      <c r="D8" s="308"/>
      <c r="E8" s="301"/>
      <c r="F8" s="441">
        <v>2015</v>
      </c>
      <c r="G8" s="309"/>
      <c r="H8" s="310">
        <v>2014</v>
      </c>
      <c r="I8" s="311"/>
      <c r="J8" s="312">
        <v>2014</v>
      </c>
      <c r="K8" s="107"/>
      <c r="L8" s="107"/>
      <c r="M8" s="187"/>
      <c r="N8" s="187"/>
      <c r="O8" s="107"/>
      <c r="P8" s="107"/>
      <c r="Q8" s="107"/>
      <c r="R8" s="107"/>
      <c r="S8" s="21"/>
      <c r="T8" s="163"/>
      <c r="U8" s="8"/>
      <c r="V8" s="8"/>
      <c r="W8" s="8"/>
      <c r="X8" s="183"/>
      <c r="Y8" s="8"/>
      <c r="Z8" s="8"/>
      <c r="AA8" s="8"/>
    </row>
    <row r="9" spans="1:27" s="1" customFormat="1" ht="11.25" customHeight="1">
      <c r="A9" s="305" t="s">
        <v>0</v>
      </c>
      <c r="B9" s="207" t="s">
        <v>265</v>
      </c>
      <c r="C9" s="207"/>
      <c r="D9" s="207"/>
      <c r="E9" s="301"/>
      <c r="F9" s="314">
        <v>251.1</v>
      </c>
      <c r="G9" s="236"/>
      <c r="H9" s="314">
        <v>292.5</v>
      </c>
      <c r="I9" s="236"/>
      <c r="J9" s="314">
        <v>1453.8</v>
      </c>
      <c r="K9" s="107"/>
      <c r="L9" s="107"/>
      <c r="M9" s="187"/>
      <c r="N9" s="187"/>
      <c r="O9" s="107"/>
      <c r="P9" s="107"/>
      <c r="Q9" s="107"/>
      <c r="R9" s="107"/>
      <c r="S9" s="21"/>
      <c r="T9" s="163"/>
      <c r="U9" s="8"/>
      <c r="V9" s="8"/>
      <c r="W9" s="8"/>
      <c r="X9" s="183"/>
      <c r="Y9" s="8"/>
      <c r="Z9" s="8"/>
      <c r="AA9" s="8"/>
    </row>
    <row r="10" spans="1:27" s="1" customFormat="1" ht="11.25" customHeight="1">
      <c r="A10" s="305"/>
      <c r="B10" s="206" t="s">
        <v>266</v>
      </c>
      <c r="C10" s="206"/>
      <c r="D10" s="206"/>
      <c r="E10" s="301"/>
      <c r="F10" s="314">
        <v>124.8</v>
      </c>
      <c r="G10" s="313"/>
      <c r="H10" s="314">
        <v>138.5</v>
      </c>
      <c r="I10" s="314"/>
      <c r="J10" s="314">
        <v>702.6</v>
      </c>
      <c r="K10" s="107"/>
      <c r="L10" s="107"/>
      <c r="M10" s="187"/>
      <c r="N10" s="187"/>
      <c r="O10" s="107"/>
      <c r="P10" s="107"/>
      <c r="Q10" s="107"/>
      <c r="R10" s="107"/>
      <c r="S10" s="21"/>
      <c r="T10" s="163"/>
      <c r="U10" s="8"/>
      <c r="V10" s="8"/>
      <c r="W10" s="8"/>
      <c r="X10" s="183"/>
      <c r="Y10" s="8"/>
      <c r="Z10" s="8"/>
      <c r="AA10" s="8"/>
    </row>
    <row r="11" spans="1:27" s="1" customFormat="1" ht="11.25" customHeight="1">
      <c r="A11" s="305"/>
      <c r="B11" s="207" t="s">
        <v>267</v>
      </c>
      <c r="C11" s="207"/>
      <c r="D11" s="207"/>
      <c r="E11" s="301"/>
      <c r="F11" s="314">
        <v>10.9</v>
      </c>
      <c r="G11" s="316"/>
      <c r="H11" s="314">
        <v>45.2</v>
      </c>
      <c r="I11" s="317"/>
      <c r="J11" s="314">
        <v>178</v>
      </c>
      <c r="K11" s="107"/>
      <c r="L11" s="107"/>
      <c r="M11" s="187"/>
      <c r="N11" s="187"/>
      <c r="O11" s="107"/>
      <c r="P11" s="107"/>
      <c r="Q11" s="107"/>
      <c r="R11" s="107"/>
      <c r="S11" s="21"/>
      <c r="T11" s="163"/>
      <c r="U11" s="8"/>
      <c r="V11" s="8"/>
      <c r="W11" s="8"/>
      <c r="X11" s="183"/>
      <c r="Y11" s="8"/>
      <c r="Z11" s="8"/>
      <c r="AA11" s="8"/>
    </row>
    <row r="12" spans="1:27" s="1" customFormat="1" ht="11.25" customHeight="1">
      <c r="A12" s="301"/>
      <c r="B12" s="206" t="s">
        <v>268</v>
      </c>
      <c r="C12" s="206"/>
      <c r="D12" s="206"/>
      <c r="E12" s="301"/>
      <c r="F12" s="314">
        <v>10.9</v>
      </c>
      <c r="G12" s="316"/>
      <c r="H12" s="314">
        <v>45.2</v>
      </c>
      <c r="I12" s="317"/>
      <c r="J12" s="314">
        <v>104.2</v>
      </c>
      <c r="K12" s="107"/>
      <c r="L12" s="107"/>
      <c r="M12" s="187"/>
      <c r="N12" s="187"/>
      <c r="O12" s="107"/>
      <c r="P12" s="107"/>
      <c r="Q12" s="107"/>
      <c r="R12" s="107"/>
      <c r="S12" s="21"/>
      <c r="T12" s="163"/>
      <c r="U12" s="8"/>
      <c r="V12" s="8"/>
      <c r="W12" s="8"/>
      <c r="X12" s="183"/>
      <c r="Y12" s="8"/>
      <c r="Z12" s="8"/>
      <c r="AA12" s="8"/>
    </row>
    <row r="13" spans="1:27" s="1" customFormat="1" ht="11.25" customHeight="1">
      <c r="A13" s="301"/>
      <c r="B13" s="206" t="s">
        <v>100</v>
      </c>
      <c r="C13" s="206"/>
      <c r="D13" s="206"/>
      <c r="E13" s="301"/>
      <c r="F13" s="314">
        <v>-10</v>
      </c>
      <c r="G13" s="316"/>
      <c r="H13" s="314">
        <v>12.7</v>
      </c>
      <c r="I13" s="317"/>
      <c r="J13" s="314">
        <v>16.7</v>
      </c>
      <c r="K13" s="107"/>
      <c r="L13" s="107"/>
      <c r="M13" s="187"/>
      <c r="N13" s="187"/>
      <c r="O13" s="107"/>
      <c r="P13" s="107"/>
      <c r="Q13" s="107"/>
      <c r="R13" s="107"/>
      <c r="S13" s="21"/>
      <c r="T13" s="163"/>
      <c r="U13" s="8"/>
      <c r="V13" s="8"/>
      <c r="W13" s="8"/>
      <c r="X13" s="183"/>
      <c r="Y13" s="8"/>
      <c r="Z13" s="8"/>
      <c r="AA13" s="8"/>
    </row>
    <row r="14" spans="1:27" s="1" customFormat="1" ht="11.25" customHeight="1">
      <c r="A14" s="301"/>
      <c r="B14" s="206" t="s">
        <v>269</v>
      </c>
      <c r="C14" s="206"/>
      <c r="D14" s="206"/>
      <c r="E14" s="301"/>
      <c r="F14" s="314">
        <v>-19.5</v>
      </c>
      <c r="G14" s="316"/>
      <c r="H14" s="314">
        <v>4.5999999999999996</v>
      </c>
      <c r="I14" s="317"/>
      <c r="J14" s="314">
        <v>-50.9</v>
      </c>
      <c r="K14" s="107"/>
      <c r="L14" s="107"/>
      <c r="M14" s="187"/>
      <c r="N14" s="187"/>
      <c r="O14" s="107"/>
      <c r="P14" s="107"/>
      <c r="Q14" s="107"/>
      <c r="R14" s="107"/>
      <c r="S14" s="21"/>
      <c r="T14" s="163"/>
      <c r="U14" s="8"/>
      <c r="V14" s="8"/>
      <c r="W14" s="8"/>
      <c r="X14" s="183"/>
      <c r="Y14" s="8"/>
      <c r="Z14" s="8"/>
      <c r="AA14" s="8"/>
    </row>
    <row r="15" spans="1:27" s="1" customFormat="1" ht="11.25" customHeight="1">
      <c r="A15" s="301"/>
      <c r="B15" s="206" t="s">
        <v>270</v>
      </c>
      <c r="C15" s="206"/>
      <c r="D15" s="206"/>
      <c r="E15" s="301"/>
      <c r="F15" s="540">
        <v>-0.09</v>
      </c>
      <c r="G15" s="541"/>
      <c r="H15" s="540">
        <v>0.02</v>
      </c>
      <c r="I15" s="542"/>
      <c r="J15" s="540">
        <v>-0.24</v>
      </c>
      <c r="K15" s="107"/>
      <c r="L15" s="107"/>
      <c r="M15" s="187"/>
      <c r="N15" s="187"/>
      <c r="O15" s="107"/>
      <c r="P15" s="107"/>
      <c r="Q15" s="107"/>
      <c r="R15" s="107"/>
      <c r="S15" s="21"/>
      <c r="T15" s="163"/>
      <c r="U15" s="8"/>
      <c r="V15" s="8"/>
      <c r="W15" s="8"/>
      <c r="X15" s="183"/>
      <c r="Y15" s="8"/>
      <c r="Z15" s="8"/>
      <c r="AA15" s="8"/>
    </row>
    <row r="16" spans="1:27" s="1" customFormat="1" ht="11.25" customHeight="1">
      <c r="A16" s="301"/>
      <c r="B16" s="206" t="s">
        <v>238</v>
      </c>
      <c r="C16" s="206"/>
      <c r="D16" s="206"/>
      <c r="E16" s="301"/>
      <c r="F16" s="314">
        <v>212.4</v>
      </c>
      <c r="G16" s="316"/>
      <c r="H16" s="314">
        <v>182.1</v>
      </c>
      <c r="I16" s="317"/>
      <c r="J16" s="314">
        <v>584.29999999999995</v>
      </c>
      <c r="K16" s="107"/>
      <c r="L16" s="107"/>
      <c r="M16" s="187"/>
      <c r="N16" s="187"/>
      <c r="O16" s="107"/>
      <c r="P16" s="107"/>
      <c r="Q16" s="107"/>
      <c r="R16" s="107"/>
      <c r="S16" s="21"/>
      <c r="T16" s="163"/>
      <c r="U16" s="8"/>
      <c r="V16" s="8"/>
      <c r="W16" s="8"/>
      <c r="X16" s="183"/>
      <c r="Y16" s="8"/>
      <c r="Z16" s="8"/>
      <c r="AA16" s="8"/>
    </row>
    <row r="17" spans="1:27" s="1" customFormat="1" ht="11.25" customHeight="1">
      <c r="A17" s="301"/>
      <c r="B17" s="206" t="s">
        <v>271</v>
      </c>
      <c r="C17" s="206"/>
      <c r="D17" s="206"/>
      <c r="E17" s="301"/>
      <c r="F17" s="314">
        <v>64</v>
      </c>
      <c r="G17" s="316"/>
      <c r="H17" s="314">
        <v>116.2</v>
      </c>
      <c r="I17" s="317"/>
      <c r="J17" s="314">
        <v>344.2</v>
      </c>
      <c r="K17" s="107"/>
      <c r="L17" s="107"/>
      <c r="M17" s="187"/>
      <c r="N17" s="187"/>
      <c r="O17" s="107"/>
      <c r="P17" s="107"/>
      <c r="Q17" s="107"/>
      <c r="R17" s="107"/>
      <c r="S17" s="21"/>
      <c r="T17" s="163"/>
      <c r="U17" s="8"/>
      <c r="V17" s="8"/>
      <c r="W17" s="8"/>
      <c r="X17" s="183"/>
      <c r="Y17" s="8"/>
      <c r="Z17" s="8"/>
      <c r="AA17" s="8"/>
    </row>
    <row r="18" spans="1:27" s="1" customFormat="1" ht="11.25" customHeight="1">
      <c r="A18" s="301"/>
      <c r="B18" s="206" t="s">
        <v>272</v>
      </c>
      <c r="C18" s="206"/>
      <c r="D18" s="206"/>
      <c r="E18" s="301"/>
      <c r="F18" s="314">
        <v>41.5</v>
      </c>
      <c r="G18" s="316"/>
      <c r="H18" s="314">
        <v>131.9</v>
      </c>
      <c r="I18" s="317"/>
      <c r="J18" s="314">
        <v>371.3</v>
      </c>
      <c r="K18" s="107"/>
      <c r="L18" s="107"/>
      <c r="M18" s="187"/>
      <c r="N18" s="187"/>
      <c r="O18" s="107"/>
      <c r="P18" s="107"/>
      <c r="Q18" s="107"/>
      <c r="R18" s="107"/>
      <c r="S18" s="21"/>
      <c r="T18" s="163"/>
      <c r="U18" s="8"/>
      <c r="V18" s="8"/>
      <c r="W18" s="8"/>
      <c r="X18" s="183"/>
      <c r="Y18" s="8"/>
      <c r="Z18" s="8"/>
      <c r="AA18" s="8"/>
    </row>
    <row r="19" spans="1:27" s="1" customFormat="1" ht="11.25" customHeight="1">
      <c r="A19" s="301"/>
      <c r="B19" s="206" t="s">
        <v>273</v>
      </c>
      <c r="C19" s="206"/>
      <c r="D19" s="206"/>
      <c r="E19" s="301"/>
      <c r="F19" s="314">
        <v>3501</v>
      </c>
      <c r="G19" s="316"/>
      <c r="H19" s="314">
        <v>3562</v>
      </c>
      <c r="I19" s="317"/>
      <c r="J19" s="314">
        <v>3563</v>
      </c>
      <c r="K19" s="107"/>
      <c r="L19" s="107"/>
      <c r="M19" s="187"/>
      <c r="N19" s="187"/>
      <c r="O19" s="107"/>
      <c r="P19" s="107"/>
      <c r="Q19" s="107"/>
      <c r="R19" s="107"/>
      <c r="S19" s="21"/>
      <c r="T19" s="163"/>
      <c r="U19" s="8"/>
      <c r="V19" s="8"/>
      <c r="W19" s="8"/>
      <c r="X19" s="183"/>
      <c r="Y19" s="8"/>
      <c r="Z19" s="8"/>
      <c r="AA19" s="8"/>
    </row>
    <row r="20" spans="1:27" s="1" customFormat="1" ht="11.25" customHeight="1">
      <c r="A20" s="301"/>
      <c r="B20" s="206" t="s">
        <v>2</v>
      </c>
      <c r="C20" s="206"/>
      <c r="D20" s="206"/>
      <c r="E20" s="301"/>
      <c r="F20" s="314">
        <v>148.9</v>
      </c>
      <c r="G20" s="316"/>
      <c r="H20" s="314">
        <v>208.6</v>
      </c>
      <c r="I20" s="317"/>
      <c r="J20" s="314">
        <v>54.7</v>
      </c>
      <c r="K20" s="107"/>
      <c r="L20" s="107"/>
      <c r="M20" s="187"/>
      <c r="N20" s="187"/>
      <c r="O20" s="107"/>
      <c r="P20" s="107"/>
      <c r="Q20" s="107"/>
      <c r="R20" s="107"/>
      <c r="S20" s="21"/>
      <c r="T20" s="163"/>
      <c r="U20" s="8"/>
      <c r="V20" s="8"/>
      <c r="W20" s="8"/>
      <c r="X20" s="183"/>
      <c r="Y20" s="8"/>
      <c r="Z20" s="8"/>
      <c r="AA20" s="8"/>
    </row>
    <row r="21" spans="1:27" s="1" customFormat="1" ht="11.25" customHeight="1">
      <c r="A21" s="308"/>
      <c r="B21" s="208" t="s">
        <v>274</v>
      </c>
      <c r="C21" s="208"/>
      <c r="D21" s="208"/>
      <c r="E21" s="308"/>
      <c r="F21" s="319">
        <v>955.9</v>
      </c>
      <c r="G21" s="544"/>
      <c r="H21" s="319">
        <v>760.4</v>
      </c>
      <c r="I21" s="319"/>
      <c r="J21" s="319">
        <v>1048</v>
      </c>
      <c r="K21" s="107"/>
      <c r="L21" s="107"/>
      <c r="M21" s="187"/>
      <c r="N21" s="187"/>
      <c r="O21" s="107"/>
      <c r="P21" s="107"/>
      <c r="Q21" s="107"/>
      <c r="R21" s="107"/>
      <c r="S21" s="21"/>
      <c r="T21" s="163"/>
      <c r="U21" s="8"/>
      <c r="V21" s="8"/>
      <c r="W21" s="8"/>
      <c r="X21" s="183"/>
      <c r="Y21" s="8"/>
      <c r="Z21" s="8"/>
      <c r="AA21" s="8"/>
    </row>
    <row r="22" spans="1:27" s="7" customFormat="1" ht="11.25" customHeight="1">
      <c r="A22" s="535"/>
      <c r="B22" s="535"/>
      <c r="C22" s="535"/>
      <c r="D22" s="535"/>
      <c r="E22" s="535"/>
      <c r="F22" s="536"/>
      <c r="G22" s="536"/>
      <c r="H22" s="537"/>
      <c r="I22" s="537"/>
      <c r="J22" s="537"/>
      <c r="K22" s="107"/>
      <c r="L22" s="107"/>
      <c r="M22" s="187"/>
      <c r="N22" s="187"/>
      <c r="O22" s="107"/>
      <c r="P22" s="107"/>
      <c r="Q22" s="107"/>
      <c r="R22" s="107"/>
      <c r="S22" s="21"/>
      <c r="T22" s="163"/>
      <c r="U22" s="538"/>
      <c r="V22" s="538"/>
      <c r="W22" s="538"/>
      <c r="X22" s="539"/>
      <c r="Y22" s="538"/>
      <c r="Z22" s="538"/>
      <c r="AA22" s="538"/>
    </row>
    <row r="23" spans="1:27" s="53" customFormat="1" ht="12.75" customHeight="1">
      <c r="A23" s="297"/>
      <c r="B23" s="298"/>
      <c r="C23" s="298"/>
      <c r="D23" s="298"/>
      <c r="E23" s="293"/>
      <c r="F23" s="293"/>
      <c r="G23" s="293"/>
      <c r="H23" s="293"/>
      <c r="I23" s="293"/>
      <c r="J23" s="293"/>
      <c r="K23" s="294"/>
      <c r="L23" s="293"/>
      <c r="M23" s="295"/>
      <c r="N23" s="296"/>
      <c r="O23" s="101"/>
      <c r="P23" s="101"/>
      <c r="Q23" s="101"/>
      <c r="R23" s="101"/>
      <c r="S23" s="101"/>
      <c r="T23" s="100"/>
    </row>
    <row r="24" spans="1:27" s="53" customFormat="1" ht="15" customHeight="1">
      <c r="A24" s="292" t="s">
        <v>248</v>
      </c>
      <c r="B24" s="298"/>
      <c r="C24" s="298"/>
      <c r="D24" s="298"/>
      <c r="E24" s="293"/>
      <c r="F24" s="293"/>
      <c r="G24" s="293"/>
      <c r="H24" s="293"/>
      <c r="I24" s="293"/>
      <c r="J24" s="293"/>
      <c r="K24" s="294"/>
      <c r="L24" s="293"/>
      <c r="M24" s="295"/>
      <c r="N24" s="296"/>
      <c r="O24" s="101"/>
      <c r="P24" s="101"/>
      <c r="Q24" s="101"/>
      <c r="R24" s="101"/>
      <c r="S24" s="101"/>
      <c r="T24" s="100"/>
    </row>
    <row r="25" spans="1:27" s="53" customFormat="1" ht="11.45" customHeight="1">
      <c r="A25" s="235"/>
      <c r="B25" s="293"/>
      <c r="C25" s="293"/>
      <c r="D25" s="293"/>
      <c r="E25" s="293"/>
      <c r="F25" s="293"/>
      <c r="G25" s="293"/>
      <c r="H25" s="293"/>
      <c r="I25" s="293"/>
      <c r="J25" s="293"/>
      <c r="K25" s="294"/>
      <c r="L25" s="293"/>
      <c r="M25" s="295"/>
      <c r="N25" s="296"/>
      <c r="O25" s="101"/>
      <c r="P25" s="101"/>
      <c r="Q25" s="101"/>
      <c r="R25" s="101"/>
      <c r="S25" s="101"/>
      <c r="T25" s="100"/>
    </row>
    <row r="26" spans="1:27" s="73" customFormat="1" ht="11.45" customHeight="1" thickBot="1">
      <c r="A26" s="299" t="s">
        <v>180</v>
      </c>
      <c r="B26" s="299"/>
      <c r="C26" s="299"/>
      <c r="D26" s="299"/>
      <c r="E26" s="299"/>
      <c r="F26" s="299"/>
      <c r="G26" s="299"/>
      <c r="H26" s="299"/>
      <c r="I26" s="299"/>
      <c r="J26" s="206"/>
      <c r="K26" s="206"/>
      <c r="L26" s="206"/>
      <c r="M26" s="300"/>
      <c r="N26" s="207"/>
      <c r="O26" s="61"/>
    </row>
    <row r="27" spans="1:27" s="96" customFormat="1" ht="11.45" customHeight="1">
      <c r="A27" s="301"/>
      <c r="B27" s="301"/>
      <c r="C27" s="301"/>
      <c r="D27" s="301"/>
      <c r="E27" s="301"/>
      <c r="F27" s="553" t="s">
        <v>6</v>
      </c>
      <c r="G27" s="553"/>
      <c r="H27" s="553"/>
      <c r="I27" s="302"/>
      <c r="J27" s="303" t="s">
        <v>21</v>
      </c>
      <c r="K27" s="304"/>
      <c r="L27" s="304"/>
      <c r="M27" s="301"/>
      <c r="N27" s="305"/>
    </row>
    <row r="28" spans="1:27" s="96" customFormat="1" ht="11.45" customHeight="1">
      <c r="A28" s="301"/>
      <c r="B28" s="301"/>
      <c r="C28" s="301"/>
      <c r="D28" s="301"/>
      <c r="E28" s="301"/>
      <c r="F28" s="551" t="s">
        <v>186</v>
      </c>
      <c r="G28" s="551"/>
      <c r="H28" s="551"/>
      <c r="I28" s="302"/>
      <c r="J28" s="306" t="s">
        <v>1</v>
      </c>
      <c r="K28" s="304"/>
      <c r="L28" s="304"/>
      <c r="M28" s="301"/>
      <c r="N28" s="305"/>
    </row>
    <row r="29" spans="1:27" s="96" customFormat="1" ht="11.45" customHeight="1">
      <c r="A29" s="307" t="s">
        <v>123</v>
      </c>
      <c r="B29" s="308"/>
      <c r="C29" s="308"/>
      <c r="D29" s="308"/>
      <c r="E29" s="301"/>
      <c r="F29" s="441">
        <v>2015</v>
      </c>
      <c r="G29" s="309"/>
      <c r="H29" s="310">
        <v>2014</v>
      </c>
      <c r="I29" s="311"/>
      <c r="J29" s="312">
        <v>2014</v>
      </c>
      <c r="K29" s="301"/>
      <c r="L29" s="305"/>
      <c r="M29" s="305"/>
      <c r="N29" s="305"/>
    </row>
    <row r="30" spans="1:27" s="96" customFormat="1" ht="11.45" customHeight="1">
      <c r="A30" s="305" t="s">
        <v>0</v>
      </c>
      <c r="B30" s="207" t="s">
        <v>84</v>
      </c>
      <c r="C30" s="207"/>
      <c r="D30" s="207"/>
      <c r="E30" s="301"/>
      <c r="F30" s="236" t="s">
        <v>0</v>
      </c>
      <c r="G30" s="236"/>
      <c r="H30" s="236" t="s">
        <v>0</v>
      </c>
      <c r="I30" s="236"/>
      <c r="J30" s="236" t="s">
        <v>0</v>
      </c>
      <c r="K30" s="301"/>
      <c r="L30" s="305"/>
      <c r="M30" s="305"/>
      <c r="N30" s="305"/>
    </row>
    <row r="31" spans="1:27" s="96" customFormat="1" ht="11.45" customHeight="1">
      <c r="A31" s="305"/>
      <c r="B31" s="206" t="s">
        <v>83</v>
      </c>
      <c r="C31" s="206"/>
      <c r="D31" s="206"/>
      <c r="E31" s="301"/>
      <c r="F31" s="314">
        <v>68.8</v>
      </c>
      <c r="G31" s="313"/>
      <c r="H31" s="314">
        <v>116</v>
      </c>
      <c r="I31" s="314"/>
      <c r="J31" s="314">
        <v>697.81899999999996</v>
      </c>
      <c r="K31" s="301"/>
      <c r="L31" s="305"/>
      <c r="M31" s="305"/>
      <c r="N31" s="315"/>
      <c r="O31" s="137"/>
      <c r="P31" s="94"/>
      <c r="Q31" s="99"/>
      <c r="R31" s="97"/>
      <c r="S31" s="90"/>
    </row>
    <row r="32" spans="1:27" s="96" customFormat="1" ht="11.45" customHeight="1">
      <c r="A32" s="305"/>
      <c r="B32" s="207" t="s">
        <v>82</v>
      </c>
      <c r="C32" s="207"/>
      <c r="D32" s="207"/>
      <c r="E32" s="301"/>
      <c r="F32" s="317">
        <v>86.6</v>
      </c>
      <c r="G32" s="316"/>
      <c r="H32" s="317">
        <v>74.2</v>
      </c>
      <c r="I32" s="317"/>
      <c r="J32" s="317">
        <v>290.709</v>
      </c>
      <c r="K32" s="301"/>
      <c r="L32" s="305"/>
      <c r="M32" s="305"/>
      <c r="N32" s="318"/>
      <c r="O32" s="137"/>
      <c r="P32" s="94"/>
      <c r="Q32" s="99"/>
      <c r="R32" s="97"/>
      <c r="S32" s="90"/>
    </row>
    <row r="33" spans="1:23" s="96" customFormat="1" ht="11.45" customHeight="1">
      <c r="A33" s="301"/>
      <c r="B33" s="206" t="s">
        <v>81</v>
      </c>
      <c r="C33" s="206"/>
      <c r="D33" s="206"/>
      <c r="E33" s="301"/>
      <c r="F33" s="317">
        <v>56.7</v>
      </c>
      <c r="G33" s="316"/>
      <c r="H33" s="317">
        <v>64.8</v>
      </c>
      <c r="I33" s="317"/>
      <c r="J33" s="317">
        <v>309.02199999999999</v>
      </c>
      <c r="K33" s="301"/>
      <c r="L33" s="305"/>
      <c r="M33" s="305"/>
      <c r="N33" s="318"/>
      <c r="O33" s="137"/>
      <c r="P33" s="94"/>
      <c r="Q33" s="99"/>
      <c r="R33" s="97"/>
      <c r="S33" s="90"/>
    </row>
    <row r="34" spans="1:23" s="96" customFormat="1" ht="11.45" customHeight="1">
      <c r="A34" s="301"/>
      <c r="B34" s="206" t="s">
        <v>149</v>
      </c>
      <c r="C34" s="206"/>
      <c r="D34" s="206"/>
      <c r="E34" s="301"/>
      <c r="F34" s="317">
        <v>30.3</v>
      </c>
      <c r="G34" s="316"/>
      <c r="H34" s="317">
        <v>28</v>
      </c>
      <c r="I34" s="317"/>
      <c r="J34" s="317">
        <v>119.15900000000001</v>
      </c>
      <c r="K34" s="301"/>
      <c r="L34" s="305"/>
      <c r="M34" s="305"/>
      <c r="N34" s="318"/>
      <c r="O34" s="137"/>
      <c r="P34" s="94"/>
      <c r="Q34" s="99"/>
      <c r="R34" s="97"/>
      <c r="S34" s="90"/>
    </row>
    <row r="35" spans="1:23" s="96" customFormat="1" ht="11.45" customHeight="1">
      <c r="A35" s="308"/>
      <c r="B35" s="208" t="s">
        <v>80</v>
      </c>
      <c r="C35" s="208"/>
      <c r="D35" s="208"/>
      <c r="E35" s="301"/>
      <c r="F35" s="319">
        <v>8.6999999999999993</v>
      </c>
      <c r="G35" s="316"/>
      <c r="H35" s="319">
        <v>9.5</v>
      </c>
      <c r="I35" s="317"/>
      <c r="J35" s="319">
        <v>37.057000000000002</v>
      </c>
      <c r="K35" s="301"/>
      <c r="L35" s="305"/>
      <c r="M35" s="305"/>
      <c r="N35" s="318"/>
      <c r="O35" s="137"/>
      <c r="P35" s="94"/>
      <c r="Q35" s="99"/>
      <c r="R35" s="97"/>
    </row>
    <row r="36" spans="1:23" s="475" customFormat="1" ht="11.45" customHeight="1">
      <c r="A36" s="467"/>
      <c r="B36" s="456" t="s">
        <v>239</v>
      </c>
      <c r="C36" s="456"/>
      <c r="D36" s="456"/>
      <c r="E36" s="468"/>
      <c r="F36" s="320">
        <f>SUM(F31:F35)</f>
        <v>251.09999999999997</v>
      </c>
      <c r="G36" s="469"/>
      <c r="H36" s="320">
        <f>SUM(H31:H35)</f>
        <v>292.5</v>
      </c>
      <c r="I36" s="321"/>
      <c r="J36" s="320">
        <f>SUM(J31:J35)</f>
        <v>1453.7660000000001</v>
      </c>
      <c r="K36" s="468"/>
      <c r="L36" s="468"/>
      <c r="M36" s="468"/>
      <c r="N36" s="470"/>
      <c r="O36" s="471"/>
      <c r="P36" s="182"/>
      <c r="Q36" s="472"/>
      <c r="R36" s="473"/>
      <c r="S36" s="474"/>
    </row>
    <row r="37" spans="1:23" s="96" customFormat="1" ht="11.45" customHeight="1">
      <c r="A37" s="301"/>
      <c r="B37" s="301"/>
      <c r="C37" s="301"/>
      <c r="D37" s="301"/>
      <c r="E37" s="301"/>
      <c r="F37" s="322"/>
      <c r="G37" s="323"/>
      <c r="H37" s="324"/>
      <c r="I37" s="324"/>
      <c r="J37" s="324"/>
      <c r="K37" s="324"/>
      <c r="L37" s="305"/>
      <c r="M37" s="324"/>
      <c r="N37" s="324"/>
      <c r="O37" s="98"/>
      <c r="P37" s="117"/>
      <c r="S37" s="90"/>
    </row>
    <row r="38" spans="1:23" s="96" customFormat="1" ht="11.45" customHeight="1" thickBot="1">
      <c r="A38" s="299" t="s">
        <v>214</v>
      </c>
      <c r="B38" s="299"/>
      <c r="C38" s="299"/>
      <c r="D38" s="299"/>
      <c r="E38" s="299"/>
      <c r="F38" s="325"/>
      <c r="G38" s="299"/>
      <c r="H38" s="299"/>
      <c r="I38" s="299"/>
      <c r="J38" s="206"/>
      <c r="K38" s="206"/>
      <c r="L38" s="206"/>
      <c r="M38" s="300"/>
      <c r="N38" s="207"/>
      <c r="O38" s="61"/>
      <c r="P38" s="117"/>
      <c r="S38" s="90"/>
    </row>
    <row r="39" spans="1:23" s="96" customFormat="1" ht="11.45" customHeight="1">
      <c r="A39" s="301"/>
      <c r="B39" s="301"/>
      <c r="C39" s="301"/>
      <c r="D39" s="301"/>
      <c r="E39" s="301"/>
      <c r="F39" s="552" t="s">
        <v>6</v>
      </c>
      <c r="G39" s="552"/>
      <c r="H39" s="552"/>
      <c r="I39" s="302"/>
      <c r="J39" s="303" t="s">
        <v>21</v>
      </c>
      <c r="K39" s="304"/>
      <c r="L39" s="304"/>
      <c r="M39" s="301"/>
      <c r="N39" s="305"/>
    </row>
    <row r="40" spans="1:23" s="96" customFormat="1" ht="11.45" customHeight="1">
      <c r="A40" s="301"/>
      <c r="B40" s="301"/>
      <c r="C40" s="301"/>
      <c r="D40" s="301"/>
      <c r="E40" s="301"/>
      <c r="F40" s="551" t="s">
        <v>186</v>
      </c>
      <c r="G40" s="551"/>
      <c r="H40" s="551"/>
      <c r="I40" s="302"/>
      <c r="J40" s="306" t="s">
        <v>1</v>
      </c>
      <c r="K40" s="304"/>
      <c r="L40" s="304"/>
      <c r="M40" s="301"/>
      <c r="N40" s="305"/>
    </row>
    <row r="41" spans="1:23" s="96" customFormat="1" ht="11.45" customHeight="1">
      <c r="A41" s="307" t="s">
        <v>0</v>
      </c>
      <c r="B41" s="308"/>
      <c r="C41" s="308"/>
      <c r="D41" s="308"/>
      <c r="E41" s="301"/>
      <c r="F41" s="441">
        <v>2015</v>
      </c>
      <c r="G41" s="309"/>
      <c r="H41" s="310">
        <v>2014</v>
      </c>
      <c r="I41" s="311"/>
      <c r="J41" s="312">
        <v>2014</v>
      </c>
      <c r="K41" s="301"/>
      <c r="L41" s="305"/>
      <c r="M41" s="305"/>
      <c r="N41" s="305"/>
      <c r="P41" s="117"/>
      <c r="S41" s="90"/>
    </row>
    <row r="42" spans="1:23" s="53" customFormat="1" ht="11.45" customHeight="1">
      <c r="A42" s="305" t="s">
        <v>0</v>
      </c>
      <c r="B42" s="207" t="s">
        <v>215</v>
      </c>
      <c r="C42" s="207"/>
      <c r="D42" s="207"/>
      <c r="E42" s="301"/>
      <c r="F42" s="329">
        <v>0.31</v>
      </c>
      <c r="G42" s="326"/>
      <c r="H42" s="327">
        <v>0.36</v>
      </c>
      <c r="I42" s="327"/>
      <c r="J42" s="327">
        <v>0.51</v>
      </c>
      <c r="K42" s="301"/>
      <c r="L42" s="305"/>
      <c r="M42" s="305"/>
      <c r="N42" s="305"/>
      <c r="O42" s="96"/>
      <c r="P42" s="118"/>
      <c r="Q42" s="75"/>
      <c r="R42" s="75"/>
      <c r="S42" s="69"/>
      <c r="T42" s="69"/>
      <c r="U42" s="69"/>
      <c r="V42" s="52"/>
      <c r="W42" s="52"/>
    </row>
    <row r="43" spans="1:23" s="73" customFormat="1" ht="11.45" customHeight="1">
      <c r="A43" s="305"/>
      <c r="B43" s="206" t="s">
        <v>216</v>
      </c>
      <c r="C43" s="206"/>
      <c r="D43" s="206"/>
      <c r="E43" s="301"/>
      <c r="F43" s="329">
        <v>0.32</v>
      </c>
      <c r="G43" s="328"/>
      <c r="H43" s="329">
        <v>0.47</v>
      </c>
      <c r="I43" s="329"/>
      <c r="J43" s="329">
        <v>0.31</v>
      </c>
      <c r="K43" s="301"/>
      <c r="L43" s="305"/>
      <c r="M43" s="305"/>
      <c r="N43" s="315"/>
      <c r="O43" s="137"/>
      <c r="P43" s="122"/>
      <c r="Q43" s="59"/>
      <c r="T43" s="59"/>
    </row>
    <row r="44" spans="1:23" s="73" customFormat="1" ht="11.45" customHeight="1">
      <c r="A44" s="305"/>
      <c r="B44" s="207" t="s">
        <v>217</v>
      </c>
      <c r="C44" s="207"/>
      <c r="D44" s="207"/>
      <c r="E44" s="301"/>
      <c r="F44" s="331">
        <v>0.14000000000000001</v>
      </c>
      <c r="G44" s="330"/>
      <c r="H44" s="331">
        <v>0.13</v>
      </c>
      <c r="I44" s="331"/>
      <c r="J44" s="331">
        <v>0.12</v>
      </c>
      <c r="K44" s="301"/>
      <c r="L44" s="305"/>
      <c r="M44" s="305"/>
      <c r="N44" s="318"/>
      <c r="O44" s="137"/>
      <c r="P44" s="119"/>
      <c r="Q44" s="71"/>
      <c r="T44" s="59"/>
    </row>
    <row r="45" spans="1:23" s="73" customFormat="1" ht="11.45" customHeight="1">
      <c r="A45" s="301"/>
      <c r="B45" s="206" t="s">
        <v>218</v>
      </c>
      <c r="C45" s="206"/>
      <c r="D45" s="206"/>
      <c r="E45" s="301"/>
      <c r="F45" s="331">
        <v>0.05</v>
      </c>
      <c r="G45" s="330"/>
      <c r="H45" s="331">
        <v>0.04</v>
      </c>
      <c r="I45" s="331"/>
      <c r="J45" s="331">
        <v>0.05</v>
      </c>
      <c r="K45" s="301"/>
      <c r="L45" s="305"/>
      <c r="M45" s="305"/>
      <c r="N45" s="318"/>
      <c r="O45" s="137"/>
      <c r="P45" s="119"/>
      <c r="Q45" s="71"/>
      <c r="T45" s="61"/>
    </row>
    <row r="46" spans="1:23" s="73" customFormat="1" ht="11.45" customHeight="1">
      <c r="A46" s="308"/>
      <c r="B46" s="208" t="s">
        <v>219</v>
      </c>
      <c r="C46" s="208"/>
      <c r="D46" s="208"/>
      <c r="E46" s="301"/>
      <c r="F46" s="332">
        <v>0.18</v>
      </c>
      <c r="G46" s="330"/>
      <c r="H46" s="332">
        <v>0</v>
      </c>
      <c r="I46" s="331"/>
      <c r="J46" s="332">
        <v>0.01</v>
      </c>
      <c r="K46" s="301"/>
      <c r="L46" s="305"/>
      <c r="M46" s="305"/>
      <c r="N46" s="318"/>
      <c r="O46" s="137"/>
      <c r="P46" s="95"/>
      <c r="R46" s="93"/>
      <c r="S46" s="61"/>
    </row>
    <row r="47" spans="1:23" s="73" customFormat="1" ht="11.45" customHeight="1">
      <c r="A47" s="301"/>
      <c r="B47" s="301"/>
      <c r="C47" s="301"/>
      <c r="D47" s="301"/>
      <c r="E47" s="301"/>
      <c r="F47" s="322"/>
      <c r="G47" s="323"/>
      <c r="H47" s="324"/>
      <c r="I47" s="324"/>
      <c r="J47" s="324"/>
      <c r="K47" s="324"/>
      <c r="L47" s="305"/>
      <c r="M47" s="324"/>
      <c r="N47" s="324"/>
      <c r="O47" s="98"/>
      <c r="P47" s="66"/>
      <c r="Q47" s="94"/>
      <c r="R47" s="93"/>
      <c r="S47" s="61"/>
    </row>
    <row r="48" spans="1:23" s="73" customFormat="1" ht="11.45" customHeight="1">
      <c r="A48" s="301"/>
      <c r="B48" s="301"/>
      <c r="C48" s="301"/>
      <c r="D48" s="301"/>
      <c r="E48" s="301"/>
      <c r="F48" s="322"/>
      <c r="G48" s="323"/>
      <c r="H48" s="324"/>
      <c r="I48" s="324"/>
      <c r="J48" s="324"/>
      <c r="K48" s="324"/>
      <c r="L48" s="305"/>
      <c r="M48" s="324"/>
      <c r="N48" s="324"/>
      <c r="O48" s="98"/>
      <c r="P48" s="191"/>
      <c r="R48" s="93"/>
      <c r="S48" s="90"/>
    </row>
    <row r="49" spans="1:20" s="53" customFormat="1" ht="15" customHeight="1">
      <c r="A49" s="292" t="s">
        <v>249</v>
      </c>
      <c r="B49" s="298"/>
      <c r="C49" s="298"/>
      <c r="D49" s="298"/>
      <c r="E49" s="293"/>
      <c r="F49" s="293"/>
      <c r="G49" s="293"/>
      <c r="H49" s="293"/>
      <c r="I49" s="293"/>
      <c r="J49" s="293"/>
      <c r="K49" s="294"/>
      <c r="L49" s="293"/>
      <c r="M49" s="295"/>
      <c r="N49" s="296"/>
      <c r="O49" s="101"/>
      <c r="P49" s="101"/>
      <c r="Q49" s="101"/>
      <c r="R49" s="101"/>
      <c r="S49" s="101"/>
      <c r="T49" s="100"/>
    </row>
    <row r="50" spans="1:20" s="53" customFormat="1" ht="11.45" customHeight="1" thickBot="1">
      <c r="A50" s="299"/>
      <c r="B50" s="299"/>
      <c r="C50" s="299"/>
      <c r="D50" s="299"/>
      <c r="E50" s="299"/>
      <c r="F50" s="325"/>
      <c r="G50" s="299"/>
      <c r="H50" s="299"/>
      <c r="I50" s="299"/>
      <c r="J50" s="333"/>
      <c r="K50" s="334"/>
      <c r="L50" s="235"/>
      <c r="M50" s="335"/>
      <c r="N50" s="335"/>
      <c r="O50" s="75"/>
      <c r="P50" s="91"/>
      <c r="Q50" s="91"/>
      <c r="R50" s="91"/>
      <c r="S50" s="91"/>
      <c r="T50" s="61"/>
    </row>
    <row r="51" spans="1:20" s="96" customFormat="1" ht="11.45" customHeight="1">
      <c r="A51" s="301"/>
      <c r="B51" s="301"/>
      <c r="C51" s="301"/>
      <c r="D51" s="301"/>
      <c r="E51" s="301"/>
      <c r="F51" s="552" t="s">
        <v>6</v>
      </c>
      <c r="G51" s="552"/>
      <c r="H51" s="552"/>
      <c r="I51" s="476"/>
      <c r="J51" s="303" t="s">
        <v>21</v>
      </c>
      <c r="K51" s="304"/>
      <c r="L51" s="304"/>
      <c r="M51" s="301"/>
      <c r="N51" s="305"/>
    </row>
    <row r="52" spans="1:20" s="96" customFormat="1" ht="11.45" customHeight="1">
      <c r="A52" s="301"/>
      <c r="B52" s="301"/>
      <c r="C52" s="301"/>
      <c r="D52" s="301"/>
      <c r="E52" s="301"/>
      <c r="F52" s="551" t="s">
        <v>186</v>
      </c>
      <c r="G52" s="551"/>
      <c r="H52" s="551"/>
      <c r="I52" s="476"/>
      <c r="J52" s="306" t="s">
        <v>1</v>
      </c>
      <c r="K52" s="304"/>
      <c r="L52" s="304"/>
      <c r="M52" s="301"/>
      <c r="N52" s="305"/>
    </row>
    <row r="53" spans="1:20" s="53" customFormat="1" ht="11.45" customHeight="1">
      <c r="A53" s="336" t="s">
        <v>123</v>
      </c>
      <c r="B53" s="337"/>
      <c r="C53" s="337"/>
      <c r="D53" s="337" t="s">
        <v>0</v>
      </c>
      <c r="E53" s="261"/>
      <c r="F53" s="442">
        <v>2015</v>
      </c>
      <c r="G53" s="264"/>
      <c r="H53" s="442">
        <v>2014</v>
      </c>
      <c r="I53" s="261"/>
      <c r="J53" s="312">
        <v>2014</v>
      </c>
      <c r="K53" s="304" t="s">
        <v>0</v>
      </c>
      <c r="L53" s="304"/>
      <c r="M53" s="206"/>
      <c r="N53" s="304"/>
      <c r="O53" s="73"/>
      <c r="P53" s="118"/>
      <c r="Q53" s="75"/>
      <c r="R53" s="75"/>
      <c r="S53" s="75"/>
    </row>
    <row r="54" spans="1:20" s="53" customFormat="1" ht="11.45" customHeight="1">
      <c r="A54" s="484"/>
      <c r="B54" s="261"/>
      <c r="C54" s="261"/>
      <c r="D54" s="261"/>
      <c r="E54" s="261"/>
      <c r="F54" s="264"/>
      <c r="G54" s="264"/>
      <c r="H54" s="443"/>
      <c r="I54" s="261"/>
      <c r="J54" s="279"/>
      <c r="K54" s="338" t="s">
        <v>0</v>
      </c>
      <c r="L54" s="338"/>
      <c r="M54" s="206"/>
      <c r="N54" s="338"/>
      <c r="O54" s="73"/>
      <c r="P54" s="88"/>
      <c r="Q54" s="51"/>
      <c r="R54" s="51"/>
      <c r="S54" s="92"/>
    </row>
    <row r="55" spans="1:20" s="53" customFormat="1" ht="11.45" customHeight="1">
      <c r="A55" s="240" t="s">
        <v>40</v>
      </c>
      <c r="B55" s="240"/>
      <c r="C55" s="252"/>
      <c r="D55" s="478"/>
      <c r="E55" s="252"/>
      <c r="F55" s="223">
        <v>108.7</v>
      </c>
      <c r="G55" s="224"/>
      <c r="H55" s="223">
        <v>128.6</v>
      </c>
      <c r="I55" s="243"/>
      <c r="J55" s="223">
        <v>653.6</v>
      </c>
      <c r="K55" s="206"/>
      <c r="L55" s="207"/>
      <c r="M55" s="207"/>
      <c r="N55" s="339"/>
      <c r="O55" s="137"/>
      <c r="P55" s="102"/>
    </row>
    <row r="56" spans="1:20" s="53" customFormat="1" ht="11.45" customHeight="1">
      <c r="A56" s="240" t="s">
        <v>78</v>
      </c>
      <c r="B56" s="240"/>
      <c r="C56" s="252"/>
      <c r="D56" s="479" t="s">
        <v>0</v>
      </c>
      <c r="E56" s="252"/>
      <c r="F56" s="223">
        <v>8.8000000000000007</v>
      </c>
      <c r="G56" s="223"/>
      <c r="H56" s="223">
        <v>12.4</v>
      </c>
      <c r="I56" s="243"/>
      <c r="J56" s="223">
        <v>53.9</v>
      </c>
      <c r="K56" s="206"/>
      <c r="L56" s="207"/>
      <c r="M56" s="207"/>
      <c r="N56" s="340"/>
      <c r="O56" s="137"/>
      <c r="P56" s="120"/>
      <c r="Q56" s="71"/>
      <c r="R56" s="71"/>
    </row>
    <row r="57" spans="1:20" s="53" customFormat="1" ht="11.45" customHeight="1">
      <c r="A57" s="240" t="s">
        <v>77</v>
      </c>
      <c r="B57" s="240"/>
      <c r="C57" s="252"/>
      <c r="D57" s="479"/>
      <c r="E57" s="252"/>
      <c r="F57" s="223">
        <v>-2.9</v>
      </c>
      <c r="G57" s="223"/>
      <c r="H57" s="223">
        <v>-3.6</v>
      </c>
      <c r="I57" s="243"/>
      <c r="J57" s="223">
        <v>-16.3</v>
      </c>
      <c r="K57" s="206"/>
      <c r="L57" s="207"/>
      <c r="M57" s="207"/>
      <c r="N57" s="340"/>
      <c r="O57" s="137"/>
      <c r="P57" s="119"/>
    </row>
    <row r="58" spans="1:20" s="53" customFormat="1" ht="11.45" customHeight="1">
      <c r="A58" s="252" t="s">
        <v>42</v>
      </c>
      <c r="B58" s="252"/>
      <c r="C58" s="252"/>
      <c r="D58" s="430"/>
      <c r="E58" s="252"/>
      <c r="F58" s="223">
        <f>11.8-0.03</f>
        <v>11.770000000000001</v>
      </c>
      <c r="G58" s="224"/>
      <c r="H58" s="223">
        <v>16.600000000000001</v>
      </c>
      <c r="I58" s="241"/>
      <c r="J58" s="223">
        <v>59.9</v>
      </c>
      <c r="K58" s="206"/>
      <c r="L58" s="207"/>
      <c r="M58" s="207"/>
      <c r="N58" s="341"/>
      <c r="O58" s="137"/>
      <c r="P58" s="124"/>
    </row>
    <row r="59" spans="1:20" s="53" customFormat="1" ht="11.45" customHeight="1">
      <c r="A59" s="240" t="s">
        <v>79</v>
      </c>
      <c r="B59" s="240"/>
      <c r="C59" s="434"/>
      <c r="D59" s="485" t="s">
        <v>0</v>
      </c>
      <c r="E59" s="252"/>
      <c r="F59" s="223">
        <f>-0.2-0.03</f>
        <v>-0.23</v>
      </c>
      <c r="G59" s="223"/>
      <c r="H59" s="271">
        <v>-0.2</v>
      </c>
      <c r="I59" s="243"/>
      <c r="J59" s="271">
        <v>-0.7</v>
      </c>
      <c r="K59" s="206"/>
      <c r="L59" s="207"/>
      <c r="M59" s="207"/>
      <c r="N59" s="340"/>
      <c r="O59" s="73"/>
      <c r="P59" s="85"/>
    </row>
    <row r="60" spans="1:20" s="458" customFormat="1" ht="11.45" customHeight="1">
      <c r="A60" s="248"/>
      <c r="B60" s="248" t="s">
        <v>226</v>
      </c>
      <c r="C60" s="486"/>
      <c r="D60" s="487"/>
      <c r="E60" s="250"/>
      <c r="F60" s="225">
        <f>SUM(F55:F59)</f>
        <v>126.13999999999999</v>
      </c>
      <c r="G60" s="222"/>
      <c r="H60" s="225">
        <f>SUM(H55:H59)</f>
        <v>153.80000000000001</v>
      </c>
      <c r="I60" s="282"/>
      <c r="J60" s="225">
        <f>SUM(J55:J59)</f>
        <v>750.4</v>
      </c>
      <c r="K60" s="342"/>
      <c r="L60" s="450"/>
      <c r="M60" s="342"/>
      <c r="N60" s="342"/>
      <c r="O60" s="465"/>
      <c r="P60" s="466"/>
    </row>
    <row r="61" spans="1:20" s="53" customFormat="1" ht="11.45" customHeight="1">
      <c r="A61" s="290"/>
      <c r="B61" s="206"/>
      <c r="C61" s="206"/>
      <c r="D61" s="206"/>
      <c r="E61" s="305"/>
      <c r="F61" s="343"/>
      <c r="G61" s="344"/>
      <c r="H61" s="343"/>
      <c r="I61" s="343"/>
      <c r="J61" s="343"/>
      <c r="K61" s="343"/>
      <c r="L61" s="235"/>
      <c r="M61" s="343"/>
      <c r="N61" s="343"/>
      <c r="O61" s="91"/>
      <c r="P61" s="85"/>
    </row>
    <row r="62" spans="1:20" s="53" customFormat="1" ht="11.45" customHeight="1">
      <c r="A62" s="290"/>
      <c r="B62" s="206"/>
      <c r="C62" s="206"/>
      <c r="D62" s="206"/>
      <c r="E62" s="305"/>
      <c r="F62" s="334"/>
      <c r="G62" s="339"/>
      <c r="H62" s="334"/>
      <c r="I62" s="334"/>
      <c r="J62" s="343"/>
      <c r="K62" s="343"/>
      <c r="L62" s="235"/>
      <c r="M62" s="343"/>
      <c r="N62" s="343"/>
      <c r="O62" s="91"/>
      <c r="P62" s="85"/>
    </row>
    <row r="63" spans="1:20" s="53" customFormat="1" ht="15" customHeight="1">
      <c r="A63" s="292" t="s">
        <v>250</v>
      </c>
      <c r="B63" s="298"/>
      <c r="C63" s="298"/>
      <c r="D63" s="298"/>
      <c r="E63" s="293"/>
      <c r="F63" s="293"/>
      <c r="G63" s="293"/>
      <c r="H63" s="293"/>
      <c r="I63" s="293"/>
      <c r="J63" s="293"/>
      <c r="K63" s="294"/>
      <c r="L63" s="293"/>
      <c r="M63" s="295"/>
      <c r="N63" s="296"/>
      <c r="O63" s="101"/>
      <c r="P63" s="101"/>
      <c r="Q63" s="101"/>
      <c r="R63" s="101"/>
      <c r="S63" s="101"/>
      <c r="T63" s="100"/>
    </row>
    <row r="64" spans="1:20" s="53" customFormat="1" ht="11.45" customHeight="1">
      <c r="A64" s="211"/>
      <c r="B64" s="235"/>
      <c r="C64" s="235"/>
      <c r="D64" s="235"/>
      <c r="E64" s="235"/>
      <c r="F64" s="444"/>
      <c r="G64" s="207"/>
      <c r="H64" s="207"/>
      <c r="I64" s="235"/>
      <c r="J64" s="290"/>
      <c r="K64" s="206"/>
      <c r="L64" s="235"/>
      <c r="M64" s="290"/>
      <c r="N64" s="290"/>
      <c r="O64" s="51"/>
      <c r="P64" s="85"/>
    </row>
    <row r="65" spans="1:20" s="53" customFormat="1" ht="11.45" customHeight="1" thickBot="1">
      <c r="A65" s="345" t="s">
        <v>188</v>
      </c>
      <c r="B65" s="345"/>
      <c r="C65" s="345"/>
      <c r="D65" s="345"/>
      <c r="E65" s="345"/>
      <c r="F65" s="325"/>
      <c r="G65" s="299"/>
      <c r="H65" s="299"/>
      <c r="I65" s="345"/>
      <c r="J65" s="290"/>
      <c r="K65" s="206"/>
      <c r="L65" s="290"/>
      <c r="M65" s="290"/>
      <c r="N65" s="290"/>
      <c r="O65" s="52"/>
    </row>
    <row r="66" spans="1:20" s="96" customFormat="1" ht="11.45" customHeight="1">
      <c r="A66" s="301"/>
      <c r="B66" s="301"/>
      <c r="C66" s="301"/>
      <c r="D66" s="301"/>
      <c r="E66" s="301"/>
      <c r="F66" s="552" t="s">
        <v>6</v>
      </c>
      <c r="G66" s="552"/>
      <c r="H66" s="552"/>
      <c r="I66" s="302"/>
      <c r="J66" s="303" t="s">
        <v>21</v>
      </c>
      <c r="K66" s="304"/>
      <c r="L66" s="304"/>
      <c r="M66" s="301"/>
      <c r="N66" s="305"/>
    </row>
    <row r="67" spans="1:20" s="96" customFormat="1" ht="11.45" customHeight="1">
      <c r="A67" s="301"/>
      <c r="B67" s="301"/>
      <c r="C67" s="301"/>
      <c r="D67" s="301"/>
      <c r="E67" s="301"/>
      <c r="F67" s="551" t="s">
        <v>186</v>
      </c>
      <c r="G67" s="551"/>
      <c r="H67" s="551"/>
      <c r="I67" s="302"/>
      <c r="J67" s="306" t="s">
        <v>1</v>
      </c>
      <c r="K67" s="304"/>
      <c r="L67" s="304"/>
      <c r="M67" s="301"/>
      <c r="N67" s="305"/>
    </row>
    <row r="68" spans="1:20" s="53" customFormat="1" ht="11.45" customHeight="1">
      <c r="A68" s="346" t="s">
        <v>123</v>
      </c>
      <c r="B68" s="347"/>
      <c r="C68" s="347"/>
      <c r="D68" s="347"/>
      <c r="E68" s="290"/>
      <c r="F68" s="441">
        <f>+$F$29</f>
        <v>2015</v>
      </c>
      <c r="G68" s="309"/>
      <c r="H68" s="310">
        <f>+$H$29</f>
        <v>2014</v>
      </c>
      <c r="I68" s="311"/>
      <c r="J68" s="348">
        <v>2014</v>
      </c>
      <c r="K68" s="311"/>
      <c r="L68" s="311"/>
      <c r="M68" s="311"/>
      <c r="N68" s="309"/>
    </row>
    <row r="69" spans="1:20" s="53" customFormat="1" ht="11.45" customHeight="1">
      <c r="A69" s="349"/>
      <c r="B69" s="290"/>
      <c r="C69" s="290"/>
      <c r="D69" s="290"/>
      <c r="E69" s="290"/>
      <c r="F69" s="236" t="s">
        <v>0</v>
      </c>
      <c r="G69" s="236"/>
      <c r="H69" s="236"/>
      <c r="I69" s="350"/>
      <c r="J69" s="236" t="s">
        <v>0</v>
      </c>
      <c r="K69" s="350"/>
      <c r="L69" s="351"/>
      <c r="M69" s="351"/>
      <c r="N69" s="351"/>
    </row>
    <row r="70" spans="1:20" s="53" customFormat="1" ht="11.45" customHeight="1">
      <c r="A70" s="235"/>
      <c r="B70" s="235" t="s">
        <v>76</v>
      </c>
      <c r="C70" s="235"/>
      <c r="D70" s="235"/>
      <c r="E70" s="290"/>
      <c r="F70" s="223">
        <v>66.599999999999994</v>
      </c>
      <c r="G70" s="223"/>
      <c r="H70" s="223">
        <v>65.3</v>
      </c>
      <c r="I70" s="223"/>
      <c r="J70" s="223">
        <v>278.53500000000003</v>
      </c>
      <c r="K70" s="335"/>
      <c r="L70" s="352"/>
      <c r="M70" s="352"/>
      <c r="N70" s="352"/>
      <c r="O70" s="137"/>
    </row>
    <row r="71" spans="1:20" s="53" customFormat="1" ht="11.45" hidden="1" customHeight="1">
      <c r="A71" s="235"/>
      <c r="B71" s="353" t="s">
        <v>137</v>
      </c>
      <c r="C71" s="353"/>
      <c r="D71" s="353"/>
      <c r="E71" s="354"/>
      <c r="F71" s="223">
        <v>-1.3</v>
      </c>
      <c r="G71" s="223"/>
      <c r="H71" s="223">
        <v>-2.8</v>
      </c>
      <c r="I71" s="355"/>
      <c r="J71" s="355">
        <v>0.73099999999999998</v>
      </c>
      <c r="K71" s="356"/>
      <c r="L71" s="357"/>
      <c r="M71" s="357"/>
      <c r="N71" s="352"/>
      <c r="O71" s="137"/>
    </row>
    <row r="72" spans="1:20" s="53" customFormat="1" ht="11.45" hidden="1" customHeight="1">
      <c r="A72" s="235"/>
      <c r="B72" s="353" t="s">
        <v>139</v>
      </c>
      <c r="C72" s="353"/>
      <c r="D72" s="353"/>
      <c r="E72" s="354"/>
      <c r="F72" s="223">
        <v>-23.8</v>
      </c>
      <c r="G72" s="223"/>
      <c r="H72" s="223">
        <v>-32.700000000000003</v>
      </c>
      <c r="I72" s="355"/>
      <c r="J72" s="355">
        <v>-98.046999999999997</v>
      </c>
      <c r="K72" s="358"/>
      <c r="L72" s="359"/>
      <c r="M72" s="359"/>
      <c r="N72" s="360"/>
      <c r="O72" s="137"/>
    </row>
    <row r="73" spans="1:20" s="53" customFormat="1" ht="11.45" customHeight="1">
      <c r="A73" s="235"/>
      <c r="B73" s="235" t="s">
        <v>138</v>
      </c>
      <c r="C73" s="235"/>
      <c r="D73" s="235"/>
      <c r="E73" s="290"/>
      <c r="F73" s="223">
        <v>-25.1</v>
      </c>
      <c r="G73" s="223"/>
      <c r="H73" s="223">
        <v>-35.5</v>
      </c>
      <c r="I73" s="223"/>
      <c r="J73" s="223">
        <v>-97.316000000000003</v>
      </c>
      <c r="K73" s="361"/>
      <c r="L73" s="360"/>
      <c r="M73" s="360"/>
      <c r="N73" s="360"/>
      <c r="O73" s="137"/>
    </row>
    <row r="74" spans="1:20" s="53" customFormat="1" ht="11.45" customHeight="1">
      <c r="A74" s="235"/>
      <c r="B74" s="235" t="s">
        <v>75</v>
      </c>
      <c r="C74" s="290"/>
      <c r="D74" s="290"/>
      <c r="E74" s="290"/>
      <c r="F74" s="223">
        <v>72.5</v>
      </c>
      <c r="G74" s="223"/>
      <c r="H74" s="223">
        <v>63.7</v>
      </c>
      <c r="I74" s="223"/>
      <c r="J74" s="223">
        <v>344.2</v>
      </c>
      <c r="K74" s="361"/>
      <c r="L74" s="360"/>
      <c r="M74" s="360"/>
      <c r="N74" s="360"/>
      <c r="O74" s="138"/>
    </row>
    <row r="75" spans="1:20" s="53" customFormat="1" ht="11.45" customHeight="1">
      <c r="A75" s="235"/>
      <c r="B75" s="235" t="s">
        <v>187</v>
      </c>
      <c r="C75" s="347"/>
      <c r="D75" s="347"/>
      <c r="E75" s="290"/>
      <c r="F75" s="223">
        <v>0</v>
      </c>
      <c r="G75" s="223"/>
      <c r="H75" s="223">
        <v>0</v>
      </c>
      <c r="I75" s="223"/>
      <c r="J75" s="223">
        <v>73.8</v>
      </c>
      <c r="K75" s="361"/>
      <c r="L75" s="360"/>
      <c r="M75" s="360"/>
      <c r="N75" s="360"/>
      <c r="O75" s="138"/>
    </row>
    <row r="76" spans="1:20" s="53" customFormat="1" ht="11.45" customHeight="1">
      <c r="A76" s="362"/>
      <c r="B76" s="247" t="s">
        <v>46</v>
      </c>
      <c r="C76" s="347"/>
      <c r="D76" s="347"/>
      <c r="E76" s="290"/>
      <c r="F76" s="225">
        <f>SUM(F70,F73,F74)+0.1</f>
        <v>114.1</v>
      </c>
      <c r="G76" s="223"/>
      <c r="H76" s="225">
        <f>SUM(H70,H73,H74)</f>
        <v>93.5</v>
      </c>
      <c r="I76" s="222"/>
      <c r="J76" s="225">
        <f>SUM(J70,J73,J74,J75)</f>
        <v>599.21899999999994</v>
      </c>
      <c r="K76" s="363"/>
      <c r="L76" s="291"/>
      <c r="M76" s="291"/>
      <c r="N76" s="235"/>
      <c r="O76" s="73"/>
    </row>
    <row r="77" spans="1:20" s="53" customFormat="1" ht="11.45" customHeight="1">
      <c r="A77" s="235"/>
      <c r="B77" s="235"/>
      <c r="C77" s="235"/>
      <c r="D77" s="235"/>
      <c r="E77" s="235"/>
      <c r="F77" s="432"/>
      <c r="G77" s="340"/>
      <c r="H77" s="445"/>
      <c r="I77" s="360"/>
      <c r="J77" s="360"/>
      <c r="K77" s="361"/>
      <c r="L77" s="364"/>
      <c r="M77" s="364"/>
      <c r="N77" s="360"/>
    </row>
    <row r="78" spans="1:20" s="53" customFormat="1" ht="11.45" customHeight="1">
      <c r="A78" s="365"/>
      <c r="B78" s="235"/>
      <c r="C78" s="235"/>
      <c r="D78" s="235"/>
      <c r="E78" s="235"/>
      <c r="F78" s="340"/>
      <c r="G78" s="340"/>
      <c r="H78" s="340"/>
      <c r="I78" s="360"/>
      <c r="J78" s="360"/>
      <c r="K78" s="361"/>
      <c r="L78" s="360"/>
      <c r="M78" s="364"/>
      <c r="N78" s="340"/>
      <c r="P78" s="76"/>
      <c r="Q78" s="68"/>
      <c r="R78" s="68"/>
    </row>
    <row r="79" spans="1:20" s="53" customFormat="1" ht="15" customHeight="1">
      <c r="A79" s="292" t="s">
        <v>251</v>
      </c>
      <c r="B79" s="298"/>
      <c r="C79" s="298"/>
      <c r="D79" s="298"/>
      <c r="E79" s="293"/>
      <c r="F79" s="293"/>
      <c r="G79" s="293"/>
      <c r="H79" s="293"/>
      <c r="I79" s="293"/>
      <c r="J79" s="293"/>
      <c r="K79" s="294"/>
      <c r="L79" s="293"/>
      <c r="M79" s="295"/>
      <c r="N79" s="296"/>
      <c r="O79" s="101"/>
      <c r="P79" s="101"/>
      <c r="Q79" s="101"/>
      <c r="R79" s="101"/>
      <c r="S79" s="101"/>
      <c r="T79" s="100"/>
    </row>
    <row r="80" spans="1:20" s="53" customFormat="1" ht="11.45" customHeight="1">
      <c r="A80" s="366"/>
      <c r="B80" s="235"/>
      <c r="C80" s="235"/>
      <c r="D80" s="235"/>
      <c r="E80" s="235"/>
      <c r="F80" s="378"/>
      <c r="G80" s="340"/>
      <c r="H80" s="340"/>
      <c r="I80" s="360"/>
      <c r="J80" s="360"/>
      <c r="K80" s="361"/>
      <c r="L80" s="361"/>
      <c r="M80" s="361"/>
      <c r="N80" s="368"/>
      <c r="P80" s="117"/>
      <c r="Q80" s="63"/>
    </row>
    <row r="81" spans="1:20" s="53" customFormat="1" ht="11.45" customHeight="1">
      <c r="A81" s="365"/>
      <c r="B81" s="235"/>
      <c r="C81" s="235"/>
      <c r="D81" s="235"/>
      <c r="E81" s="235"/>
      <c r="F81" s="340"/>
      <c r="G81" s="340"/>
      <c r="H81" s="340"/>
      <c r="I81" s="360"/>
      <c r="J81" s="360"/>
      <c r="K81" s="361"/>
      <c r="L81" s="360"/>
      <c r="M81" s="364"/>
      <c r="N81" s="340"/>
      <c r="P81" s="76"/>
      <c r="Q81" s="68"/>
      <c r="R81" s="68"/>
    </row>
    <row r="82" spans="1:20" s="53" customFormat="1" ht="15" customHeight="1">
      <c r="A82" s="292" t="s">
        <v>252</v>
      </c>
      <c r="B82" s="298"/>
      <c r="C82" s="298"/>
      <c r="D82" s="298"/>
      <c r="E82" s="293"/>
      <c r="F82" s="293"/>
      <c r="G82" s="293"/>
      <c r="H82" s="293"/>
      <c r="I82" s="293"/>
      <c r="J82" s="293"/>
      <c r="K82" s="294"/>
      <c r="L82" s="293"/>
      <c r="M82" s="295"/>
      <c r="N82" s="296"/>
      <c r="O82" s="101"/>
      <c r="P82" s="101"/>
      <c r="Q82" s="101"/>
      <c r="R82" s="101"/>
      <c r="S82" s="101"/>
      <c r="T82" s="100"/>
    </row>
    <row r="83" spans="1:20" s="53" customFormat="1" ht="11.45" customHeight="1">
      <c r="A83" s="366"/>
      <c r="B83" s="235"/>
      <c r="C83" s="235"/>
      <c r="D83" s="235"/>
      <c r="E83" s="235"/>
      <c r="F83" s="378"/>
      <c r="G83" s="340"/>
      <c r="H83" s="340"/>
      <c r="I83" s="360"/>
      <c r="J83" s="360"/>
      <c r="K83" s="361"/>
      <c r="L83" s="361"/>
      <c r="M83" s="361"/>
      <c r="N83" s="368"/>
      <c r="P83" s="117"/>
      <c r="Q83" s="63"/>
    </row>
    <row r="84" spans="1:20" s="53" customFormat="1" ht="11.45" customHeight="1" thickBot="1">
      <c r="A84" s="345" t="s">
        <v>133</v>
      </c>
      <c r="B84" s="345"/>
      <c r="C84" s="345"/>
      <c r="D84" s="345"/>
      <c r="E84" s="345"/>
      <c r="F84" s="381"/>
      <c r="G84" s="381"/>
      <c r="H84" s="381"/>
      <c r="I84" s="369"/>
      <c r="J84" s="361"/>
      <c r="K84" s="361"/>
      <c r="L84" s="368"/>
      <c r="M84" s="368"/>
      <c r="N84" s="290"/>
    </row>
    <row r="85" spans="1:20" s="96" customFormat="1" ht="11.45" customHeight="1">
      <c r="A85" s="301"/>
      <c r="B85" s="301"/>
      <c r="C85" s="301"/>
      <c r="D85" s="301"/>
      <c r="E85" s="301"/>
      <c r="F85" s="552" t="s">
        <v>6</v>
      </c>
      <c r="G85" s="552"/>
      <c r="H85" s="552"/>
      <c r="I85" s="302"/>
      <c r="J85" s="303" t="s">
        <v>21</v>
      </c>
      <c r="K85" s="304"/>
      <c r="L85" s="304"/>
      <c r="M85" s="301"/>
      <c r="N85" s="305"/>
    </row>
    <row r="86" spans="1:20" s="96" customFormat="1" ht="11.45" customHeight="1">
      <c r="A86" s="301"/>
      <c r="B86" s="301"/>
      <c r="C86" s="301"/>
      <c r="D86" s="301"/>
      <c r="E86" s="301"/>
      <c r="F86" s="551" t="s">
        <v>186</v>
      </c>
      <c r="G86" s="551"/>
      <c r="H86" s="551"/>
      <c r="I86" s="302"/>
      <c r="J86" s="306" t="s">
        <v>1</v>
      </c>
      <c r="K86" s="304"/>
      <c r="L86" s="304"/>
      <c r="M86" s="301"/>
      <c r="N86" s="305"/>
    </row>
    <row r="87" spans="1:20" s="53" customFormat="1" ht="11.45" customHeight="1">
      <c r="A87" s="346" t="s">
        <v>123</v>
      </c>
      <c r="B87" s="347"/>
      <c r="C87" s="347"/>
      <c r="D87" s="347"/>
      <c r="E87" s="290"/>
      <c r="F87" s="441">
        <v>2015</v>
      </c>
      <c r="G87" s="309"/>
      <c r="H87" s="310">
        <v>2014</v>
      </c>
      <c r="I87" s="311"/>
      <c r="J87" s="348">
        <v>2014</v>
      </c>
      <c r="K87" s="311"/>
      <c r="L87" s="311"/>
      <c r="M87" s="311"/>
      <c r="N87" s="290"/>
    </row>
    <row r="88" spans="1:20" s="53" customFormat="1" ht="11.45" customHeight="1">
      <c r="A88" s="349"/>
      <c r="B88" s="290"/>
      <c r="C88" s="290"/>
      <c r="D88" s="290"/>
      <c r="E88" s="290"/>
      <c r="F88" s="236" t="s">
        <v>0</v>
      </c>
      <c r="G88" s="236"/>
      <c r="H88" s="236"/>
      <c r="I88" s="350"/>
      <c r="J88" s="236" t="s">
        <v>0</v>
      </c>
      <c r="K88" s="350"/>
      <c r="L88" s="350"/>
      <c r="M88" s="350"/>
      <c r="N88" s="235"/>
    </row>
    <row r="89" spans="1:20" s="53" customFormat="1" ht="11.45" customHeight="1">
      <c r="A89" s="235"/>
      <c r="B89" s="235" t="s">
        <v>74</v>
      </c>
      <c r="C89" s="235"/>
      <c r="D89" s="235"/>
      <c r="E89" s="290"/>
      <c r="F89" s="223">
        <v>-14.3</v>
      </c>
      <c r="G89" s="223"/>
      <c r="H89" s="223">
        <v>-13.3</v>
      </c>
      <c r="I89" s="223"/>
      <c r="J89" s="223">
        <v>-56.781000000000006</v>
      </c>
      <c r="K89" s="224"/>
      <c r="L89" s="223"/>
      <c r="M89" s="223"/>
      <c r="N89" s="334"/>
      <c r="O89" s="152"/>
      <c r="P89" s="73"/>
      <c r="Q89" s="73"/>
    </row>
    <row r="90" spans="1:20" s="53" customFormat="1" ht="11.45" customHeight="1">
      <c r="A90" s="235"/>
      <c r="B90" s="235" t="s">
        <v>73</v>
      </c>
      <c r="C90" s="235"/>
      <c r="D90" s="235"/>
      <c r="E90" s="290"/>
      <c r="F90" s="224">
        <v>4.8</v>
      </c>
      <c r="G90" s="223"/>
      <c r="H90" s="224">
        <v>4.2</v>
      </c>
      <c r="I90" s="223"/>
      <c r="J90" s="224">
        <v>20.300999999999998</v>
      </c>
      <c r="K90" s="224"/>
      <c r="L90" s="223"/>
      <c r="M90" s="223"/>
      <c r="N90" s="368"/>
      <c r="O90" s="153"/>
      <c r="P90" s="189"/>
      <c r="Q90" s="190"/>
    </row>
    <row r="91" spans="1:20" s="53" customFormat="1" ht="11.45" customHeight="1">
      <c r="A91" s="235"/>
      <c r="B91" s="347" t="s">
        <v>72</v>
      </c>
      <c r="C91" s="347"/>
      <c r="D91" s="347"/>
      <c r="E91" s="290"/>
      <c r="F91" s="224">
        <v>1.7</v>
      </c>
      <c r="G91" s="223"/>
      <c r="H91" s="224">
        <v>1.6</v>
      </c>
      <c r="I91" s="223"/>
      <c r="J91" s="224">
        <v>6.4119999999999999</v>
      </c>
      <c r="K91" s="224"/>
      <c r="L91" s="223"/>
      <c r="M91" s="223"/>
      <c r="N91" s="368"/>
      <c r="O91" s="153"/>
      <c r="P91" s="189"/>
      <c r="Q91" s="190"/>
    </row>
    <row r="92" spans="1:20" s="458" customFormat="1" ht="11.45" customHeight="1">
      <c r="A92" s="247"/>
      <c r="B92" s="452" t="s">
        <v>46</v>
      </c>
      <c r="C92" s="452"/>
      <c r="D92" s="452"/>
      <c r="E92" s="385"/>
      <c r="F92" s="225">
        <f>SUM(F89:F91)</f>
        <v>-7.8</v>
      </c>
      <c r="G92" s="221"/>
      <c r="H92" s="225">
        <f>SUM(H89:H91)</f>
        <v>-7.5000000000000018</v>
      </c>
      <c r="I92" s="222"/>
      <c r="J92" s="225">
        <f>SUM(J89:J91)</f>
        <v>-30.068000000000005</v>
      </c>
      <c r="K92" s="222"/>
      <c r="L92" s="222"/>
      <c r="M92" s="222"/>
      <c r="N92" s="386"/>
      <c r="O92" s="117"/>
      <c r="P92" s="463"/>
      <c r="Q92" s="464"/>
    </row>
    <row r="93" spans="1:20" s="53" customFormat="1" ht="11.45" customHeight="1">
      <c r="A93" s="365"/>
      <c r="B93" s="235"/>
      <c r="C93" s="235"/>
      <c r="D93" s="235"/>
      <c r="E93" s="235"/>
      <c r="F93" s="432"/>
      <c r="G93" s="340"/>
      <c r="H93" s="340"/>
      <c r="I93" s="360"/>
      <c r="J93" s="235"/>
      <c r="K93" s="361"/>
      <c r="L93" s="361"/>
      <c r="M93" s="361"/>
      <c r="N93" s="361"/>
      <c r="O93" s="68"/>
      <c r="P93" s="189"/>
      <c r="Q93" s="190"/>
    </row>
    <row r="94" spans="1:20" s="53" customFormat="1" ht="11.45" customHeight="1">
      <c r="A94" s="290"/>
      <c r="B94" s="290"/>
      <c r="C94" s="290"/>
      <c r="D94" s="290"/>
      <c r="E94" s="235"/>
      <c r="F94" s="343"/>
      <c r="G94" s="340"/>
      <c r="H94" s="342"/>
      <c r="I94" s="342"/>
      <c r="J94" s="235"/>
      <c r="K94" s="342"/>
      <c r="L94" s="342"/>
      <c r="M94" s="342"/>
      <c r="N94" s="342"/>
      <c r="O94" s="63"/>
      <c r="P94" s="189"/>
      <c r="Q94" s="190"/>
    </row>
    <row r="95" spans="1:20" s="53" customFormat="1" ht="15" customHeight="1">
      <c r="A95" s="292" t="s">
        <v>253</v>
      </c>
      <c r="B95" s="298"/>
      <c r="C95" s="298"/>
      <c r="D95" s="298"/>
      <c r="E95" s="293"/>
      <c r="F95" s="293"/>
      <c r="G95" s="293"/>
      <c r="H95" s="293"/>
      <c r="I95" s="293"/>
      <c r="J95" s="293"/>
      <c r="K95" s="294"/>
      <c r="L95" s="293"/>
      <c r="M95" s="295"/>
      <c r="N95" s="296"/>
      <c r="O95" s="101"/>
      <c r="P95" s="101"/>
      <c r="Q95" s="101"/>
      <c r="R95" s="101"/>
      <c r="S95" s="101"/>
      <c r="T95" s="100"/>
    </row>
    <row r="96" spans="1:20" s="53" customFormat="1" ht="11.45" customHeight="1">
      <c r="A96" s="366"/>
      <c r="B96" s="235"/>
      <c r="C96" s="235"/>
      <c r="D96" s="235"/>
      <c r="E96" s="235"/>
      <c r="F96" s="378"/>
      <c r="G96" s="340"/>
      <c r="H96" s="340"/>
      <c r="I96" s="360"/>
      <c r="J96" s="235"/>
      <c r="K96" s="361"/>
      <c r="L96" s="361"/>
      <c r="M96" s="361"/>
      <c r="N96" s="235"/>
      <c r="P96" s="65"/>
      <c r="Q96" s="73"/>
    </row>
    <row r="97" spans="1:20" s="53" customFormat="1" ht="11.45" customHeight="1" thickBot="1">
      <c r="A97" s="345" t="s">
        <v>135</v>
      </c>
      <c r="B97" s="345"/>
      <c r="C97" s="345"/>
      <c r="D97" s="345"/>
      <c r="E97" s="345"/>
      <c r="F97" s="381"/>
      <c r="G97" s="381"/>
      <c r="H97" s="381"/>
      <c r="I97" s="369"/>
      <c r="J97" s="235"/>
      <c r="K97" s="361"/>
      <c r="L97" s="368"/>
      <c r="M97" s="368"/>
      <c r="N97" s="290"/>
      <c r="P97" s="68"/>
      <c r="Q97" s="68"/>
      <c r="R97" s="68"/>
      <c r="S97" s="68"/>
    </row>
    <row r="98" spans="1:20" s="96" customFormat="1" ht="11.45" customHeight="1">
      <c r="A98" s="301"/>
      <c r="B98" s="301"/>
      <c r="C98" s="301"/>
      <c r="D98" s="301"/>
      <c r="E98" s="301"/>
      <c r="F98" s="552" t="s">
        <v>6</v>
      </c>
      <c r="G98" s="552"/>
      <c r="H98" s="552"/>
      <c r="I98" s="302"/>
      <c r="J98" s="303" t="s">
        <v>21</v>
      </c>
      <c r="K98" s="304"/>
      <c r="L98" s="304"/>
      <c r="M98" s="301"/>
      <c r="N98" s="305"/>
    </row>
    <row r="99" spans="1:20" s="96" customFormat="1" ht="11.45" customHeight="1">
      <c r="A99" s="301"/>
      <c r="B99" s="301"/>
      <c r="C99" s="301"/>
      <c r="D99" s="301"/>
      <c r="E99" s="301"/>
      <c r="F99" s="551" t="s">
        <v>186</v>
      </c>
      <c r="G99" s="551"/>
      <c r="H99" s="551"/>
      <c r="I99" s="302"/>
      <c r="J99" s="306" t="s">
        <v>1</v>
      </c>
      <c r="K99" s="304"/>
      <c r="L99" s="304"/>
      <c r="M99" s="301"/>
      <c r="N99" s="305"/>
    </row>
    <row r="100" spans="1:20" s="53" customFormat="1" ht="11.45" customHeight="1">
      <c r="A100" s="346" t="s">
        <v>123</v>
      </c>
      <c r="B100" s="347"/>
      <c r="C100" s="347"/>
      <c r="D100" s="347"/>
      <c r="E100" s="290"/>
      <c r="F100" s="441">
        <v>2015</v>
      </c>
      <c r="G100" s="309"/>
      <c r="H100" s="310">
        <v>2014</v>
      </c>
      <c r="I100" s="311"/>
      <c r="J100" s="348">
        <v>2014</v>
      </c>
      <c r="K100" s="370"/>
      <c r="L100" s="235"/>
      <c r="M100" s="235"/>
      <c r="N100" s="235"/>
    </row>
    <row r="101" spans="1:20" s="53" customFormat="1" ht="11.45" customHeight="1">
      <c r="A101" s="349"/>
      <c r="B101" s="290"/>
      <c r="C101" s="290"/>
      <c r="D101" s="290"/>
      <c r="E101" s="290"/>
      <c r="F101" s="236" t="s">
        <v>0</v>
      </c>
      <c r="G101" s="236"/>
      <c r="H101" s="236"/>
      <c r="I101" s="350"/>
      <c r="J101" s="236" t="s">
        <v>0</v>
      </c>
      <c r="K101" s="370"/>
      <c r="L101" s="207"/>
      <c r="M101" s="207"/>
      <c r="N101" s="207"/>
      <c r="O101" s="73"/>
    </row>
    <row r="102" spans="1:20" s="53" customFormat="1" ht="11.45" customHeight="1">
      <c r="A102" s="235"/>
      <c r="B102" s="235" t="s">
        <v>71</v>
      </c>
      <c r="C102" s="235"/>
      <c r="D102" s="235"/>
      <c r="E102" s="290"/>
      <c r="F102" s="224">
        <v>0.5</v>
      </c>
      <c r="G102" s="223"/>
      <c r="H102" s="224">
        <v>0.3</v>
      </c>
      <c r="I102" s="223"/>
      <c r="J102" s="224">
        <v>2.2919999999999998</v>
      </c>
      <c r="K102" s="371"/>
      <c r="L102" s="371"/>
      <c r="M102" s="372"/>
      <c r="N102" s="371"/>
      <c r="O102" s="189"/>
    </row>
    <row r="103" spans="1:20" s="53" customFormat="1" ht="11.45" customHeight="1">
      <c r="A103" s="235"/>
      <c r="B103" s="269" t="s">
        <v>260</v>
      </c>
      <c r="C103" s="269"/>
      <c r="D103" s="269"/>
      <c r="E103" s="290"/>
      <c r="F103" s="534" t="s">
        <v>242</v>
      </c>
      <c r="G103" s="223"/>
      <c r="H103" s="224">
        <v>-8.8000000000000007</v>
      </c>
      <c r="I103" s="223"/>
      <c r="J103" s="224">
        <v>-8.8000000000000007</v>
      </c>
      <c r="K103" s="206"/>
      <c r="L103" s="206"/>
      <c r="M103" s="373"/>
      <c r="N103" s="374"/>
      <c r="O103" s="189"/>
    </row>
    <row r="104" spans="1:20" s="53" customFormat="1" ht="11.45" customHeight="1">
      <c r="A104" s="235"/>
      <c r="B104" s="269" t="s">
        <v>110</v>
      </c>
      <c r="C104" s="269"/>
      <c r="D104" s="269"/>
      <c r="E104" s="290"/>
      <c r="F104" s="224">
        <v>-4.7</v>
      </c>
      <c r="G104" s="223"/>
      <c r="H104" s="224">
        <v>0.6</v>
      </c>
      <c r="I104" s="223"/>
      <c r="J104" s="224">
        <v>-13.405260999999999</v>
      </c>
      <c r="K104" s="371"/>
      <c r="L104" s="371"/>
      <c r="M104" s="372"/>
      <c r="N104" s="371"/>
      <c r="O104" s="189"/>
      <c r="P104" s="73"/>
      <c r="Q104" s="73"/>
    </row>
    <row r="105" spans="1:20" s="53" customFormat="1" ht="11.45" customHeight="1">
      <c r="A105" s="235"/>
      <c r="B105" s="207" t="s">
        <v>70</v>
      </c>
      <c r="C105" s="208"/>
      <c r="D105" s="208"/>
      <c r="E105" s="206"/>
      <c r="F105" s="224">
        <v>-1.2</v>
      </c>
      <c r="G105" s="223"/>
      <c r="H105" s="224">
        <v>-1.5</v>
      </c>
      <c r="I105" s="223"/>
      <c r="J105" s="224">
        <v>-6.5759999999999996</v>
      </c>
      <c r="K105" s="368"/>
      <c r="L105" s="375"/>
      <c r="M105" s="372"/>
      <c r="N105" s="207"/>
      <c r="O105" s="189"/>
      <c r="P105" s="189"/>
      <c r="Q105" s="190"/>
    </row>
    <row r="106" spans="1:20" s="458" customFormat="1" ht="11.45" customHeight="1">
      <c r="A106" s="247"/>
      <c r="B106" s="247" t="s">
        <v>46</v>
      </c>
      <c r="C106" s="452"/>
      <c r="D106" s="452"/>
      <c r="E106" s="385"/>
      <c r="F106" s="225">
        <f>SUM(F102:F105)</f>
        <v>-5.4</v>
      </c>
      <c r="G106" s="221"/>
      <c r="H106" s="225">
        <f>SUM(H102:H105)</f>
        <v>-9.4</v>
      </c>
      <c r="I106" s="222"/>
      <c r="J106" s="225">
        <f>SUM(J102:J105)</f>
        <v>-26.489260999999999</v>
      </c>
      <c r="K106" s="386"/>
      <c r="L106" s="386"/>
      <c r="M106" s="376"/>
      <c r="N106" s="450"/>
      <c r="O106" s="462"/>
      <c r="P106" s="462"/>
      <c r="Q106" s="460"/>
    </row>
    <row r="107" spans="1:20" s="73" customFormat="1" ht="11.45" customHeight="1">
      <c r="A107" s="365"/>
      <c r="B107" s="235"/>
      <c r="C107" s="235"/>
      <c r="D107" s="235"/>
      <c r="E107" s="235"/>
      <c r="F107" s="432"/>
      <c r="G107" s="340"/>
      <c r="H107" s="340"/>
      <c r="I107" s="360"/>
      <c r="J107" s="360"/>
      <c r="K107" s="361"/>
      <c r="L107" s="361"/>
      <c r="M107" s="361"/>
      <c r="N107" s="368"/>
      <c r="O107" s="67"/>
      <c r="P107" s="64"/>
      <c r="Q107" s="64"/>
      <c r="R107" s="64"/>
      <c r="S107" s="64"/>
      <c r="T107" s="65"/>
    </row>
    <row r="108" spans="1:20" s="53" customFormat="1" ht="11.45" customHeight="1">
      <c r="A108" s="365"/>
      <c r="B108" s="235"/>
      <c r="C108" s="235"/>
      <c r="D108" s="235"/>
      <c r="E108" s="235"/>
      <c r="F108" s="432"/>
      <c r="G108" s="340"/>
      <c r="H108" s="340"/>
      <c r="I108" s="360"/>
      <c r="J108" s="360"/>
      <c r="K108" s="361"/>
      <c r="L108" s="361"/>
      <c r="M108" s="361"/>
      <c r="N108" s="368"/>
      <c r="O108" s="67"/>
      <c r="P108" s="63"/>
      <c r="Q108" s="63"/>
      <c r="R108" s="63"/>
    </row>
    <row r="109" spans="1:20" s="53" customFormat="1" ht="15" customHeight="1">
      <c r="A109" s="292" t="s">
        <v>254</v>
      </c>
      <c r="B109" s="298"/>
      <c r="C109" s="298"/>
      <c r="D109" s="298"/>
      <c r="E109" s="293"/>
      <c r="F109" s="293"/>
      <c r="G109" s="293"/>
      <c r="H109" s="293"/>
      <c r="I109" s="293"/>
      <c r="J109" s="293"/>
      <c r="K109" s="294"/>
      <c r="L109" s="293"/>
      <c r="M109" s="295"/>
      <c r="N109" s="296"/>
      <c r="O109" s="101"/>
      <c r="P109" s="101"/>
      <c r="Q109" s="101"/>
      <c r="R109" s="101"/>
      <c r="S109" s="101"/>
      <c r="T109" s="100"/>
    </row>
    <row r="110" spans="1:20" s="53" customFormat="1" ht="11.45" customHeight="1">
      <c r="A110" s="366"/>
      <c r="B110" s="235"/>
      <c r="C110" s="235"/>
      <c r="D110" s="235"/>
      <c r="E110" s="235"/>
      <c r="F110" s="378"/>
      <c r="G110" s="340"/>
      <c r="H110" s="340"/>
      <c r="I110" s="360"/>
      <c r="J110" s="235"/>
      <c r="K110" s="361"/>
      <c r="L110" s="361"/>
      <c r="M110" s="361"/>
      <c r="N110" s="235"/>
      <c r="P110" s="65"/>
      <c r="Q110" s="65"/>
      <c r="R110" s="65"/>
    </row>
    <row r="111" spans="1:20" s="53" customFormat="1" ht="11.45" customHeight="1" thickBot="1">
      <c r="A111" s="345" t="s">
        <v>262</v>
      </c>
      <c r="B111" s="345"/>
      <c r="C111" s="345"/>
      <c r="D111" s="345"/>
      <c r="E111" s="345"/>
      <c r="F111" s="381"/>
      <c r="G111" s="381"/>
      <c r="H111" s="381"/>
      <c r="I111" s="369"/>
      <c r="J111" s="235"/>
      <c r="K111" s="361"/>
      <c r="L111" s="368"/>
      <c r="M111" s="368"/>
      <c r="N111" s="290"/>
      <c r="P111" s="66"/>
      <c r="Q111" s="51"/>
    </row>
    <row r="112" spans="1:20" s="96" customFormat="1" ht="11.45" customHeight="1">
      <c r="A112" s="301"/>
      <c r="B112" s="301"/>
      <c r="C112" s="301"/>
      <c r="D112" s="301"/>
      <c r="E112" s="301"/>
      <c r="F112" s="552" t="s">
        <v>6</v>
      </c>
      <c r="G112" s="552"/>
      <c r="H112" s="552"/>
      <c r="I112" s="302"/>
      <c r="J112" s="303" t="s">
        <v>21</v>
      </c>
      <c r="K112" s="304"/>
      <c r="L112" s="304"/>
      <c r="M112" s="301"/>
      <c r="N112" s="305"/>
    </row>
    <row r="113" spans="1:20" s="96" customFormat="1" ht="11.45" customHeight="1">
      <c r="A113" s="301"/>
      <c r="B113" s="301"/>
      <c r="C113" s="301"/>
      <c r="D113" s="301"/>
      <c r="E113" s="301"/>
      <c r="F113" s="551" t="s">
        <v>186</v>
      </c>
      <c r="G113" s="551"/>
      <c r="H113" s="551"/>
      <c r="I113" s="302"/>
      <c r="J113" s="306" t="s">
        <v>1</v>
      </c>
      <c r="K113" s="304"/>
      <c r="L113" s="304"/>
      <c r="M113" s="301"/>
      <c r="N113" s="305"/>
    </row>
    <row r="114" spans="1:20" s="53" customFormat="1" ht="11.45" customHeight="1">
      <c r="A114" s="346" t="s">
        <v>123</v>
      </c>
      <c r="B114" s="347"/>
      <c r="C114" s="347"/>
      <c r="D114" s="347"/>
      <c r="E114" s="290"/>
      <c r="F114" s="441">
        <v>2015</v>
      </c>
      <c r="G114" s="309"/>
      <c r="H114" s="310">
        <v>2014</v>
      </c>
      <c r="I114" s="311"/>
      <c r="J114" s="348">
        <v>2014</v>
      </c>
      <c r="K114" s="370"/>
      <c r="L114" s="235"/>
      <c r="M114" s="235"/>
      <c r="N114" s="235"/>
      <c r="P114" s="88"/>
      <c r="Q114" s="65"/>
    </row>
    <row r="115" spans="1:20" s="53" customFormat="1" ht="11.45" customHeight="1">
      <c r="A115" s="349"/>
      <c r="B115" s="290"/>
      <c r="C115" s="290"/>
      <c r="D115" s="290"/>
      <c r="E115" s="290"/>
      <c r="F115" s="236" t="s">
        <v>0</v>
      </c>
      <c r="G115" s="236"/>
      <c r="H115" s="236"/>
      <c r="I115" s="350"/>
      <c r="J115" s="236" t="s">
        <v>0</v>
      </c>
      <c r="K115" s="370"/>
      <c r="L115" s="207"/>
      <c r="M115" s="207"/>
      <c r="N115" s="207"/>
      <c r="O115" s="73"/>
      <c r="P115" s="88"/>
      <c r="Q115" s="65"/>
    </row>
    <row r="116" spans="1:20" s="53" customFormat="1" ht="11.45" customHeight="1">
      <c r="A116" s="235"/>
      <c r="B116" s="235" t="s">
        <v>189</v>
      </c>
      <c r="C116" s="235"/>
      <c r="D116" s="235"/>
      <c r="E116" s="290"/>
      <c r="F116" s="224">
        <v>9.1999999999999993</v>
      </c>
      <c r="G116" s="223"/>
      <c r="H116" s="224">
        <v>11.4</v>
      </c>
      <c r="I116" s="223"/>
      <c r="J116" s="224">
        <v>41.3</v>
      </c>
      <c r="K116" s="371"/>
      <c r="L116" s="371"/>
      <c r="M116" s="372"/>
      <c r="N116" s="371"/>
      <c r="O116" s="189"/>
      <c r="P116" s="88"/>
      <c r="Q116" s="65"/>
    </row>
    <row r="117" spans="1:20" s="53" customFormat="1" ht="11.45" customHeight="1">
      <c r="A117" s="235"/>
      <c r="B117" s="270" t="s">
        <v>190</v>
      </c>
      <c r="C117" s="270"/>
      <c r="D117" s="270"/>
      <c r="E117" s="290"/>
      <c r="F117" s="224">
        <v>0.3</v>
      </c>
      <c r="G117" s="223"/>
      <c r="H117" s="224">
        <v>-3.3</v>
      </c>
      <c r="I117" s="223"/>
      <c r="J117" s="224">
        <v>26.3</v>
      </c>
      <c r="K117" s="206"/>
      <c r="L117" s="206"/>
      <c r="M117" s="373"/>
      <c r="N117" s="374"/>
      <c r="O117" s="189"/>
      <c r="P117" s="88"/>
      <c r="Q117" s="64"/>
    </row>
    <row r="118" spans="1:20" s="458" customFormat="1" ht="11.45" customHeight="1">
      <c r="A118" s="247"/>
      <c r="B118" s="452" t="s">
        <v>46</v>
      </c>
      <c r="C118" s="452"/>
      <c r="D118" s="452"/>
      <c r="E118" s="385"/>
      <c r="F118" s="225">
        <f>SUM(F116:F117)</f>
        <v>9.5</v>
      </c>
      <c r="G118" s="221"/>
      <c r="H118" s="225">
        <f>SUM(H116:H117)</f>
        <v>8.1000000000000014</v>
      </c>
      <c r="I118" s="222"/>
      <c r="J118" s="225">
        <f>SUM(J116:J117)</f>
        <v>67.599999999999994</v>
      </c>
      <c r="K118" s="386"/>
      <c r="L118" s="386"/>
      <c r="M118" s="376"/>
      <c r="N118" s="450"/>
      <c r="O118" s="462"/>
      <c r="P118" s="461"/>
      <c r="Q118" s="87"/>
    </row>
    <row r="119" spans="1:20" s="53" customFormat="1" ht="11.45" customHeight="1">
      <c r="A119" s="365"/>
      <c r="B119" s="235"/>
      <c r="C119" s="235"/>
      <c r="D119" s="235"/>
      <c r="E119" s="235"/>
      <c r="F119" s="432"/>
      <c r="G119" s="340"/>
      <c r="H119" s="340"/>
      <c r="I119" s="360"/>
      <c r="J119" s="360"/>
      <c r="K119" s="361"/>
      <c r="L119" s="361"/>
      <c r="M119" s="361"/>
      <c r="N119" s="368"/>
      <c r="O119" s="67"/>
      <c r="P119" s="63"/>
      <c r="Q119" s="63"/>
      <c r="R119" s="63"/>
    </row>
    <row r="120" spans="1:20" s="53" customFormat="1" ht="11.45" customHeight="1">
      <c r="A120" s="290"/>
      <c r="B120" s="290"/>
      <c r="C120" s="290"/>
      <c r="D120" s="290"/>
      <c r="E120" s="235"/>
      <c r="F120" s="343"/>
      <c r="G120" s="340"/>
      <c r="H120" s="342"/>
      <c r="I120" s="342"/>
      <c r="J120" s="342"/>
      <c r="K120" s="342"/>
      <c r="L120" s="207"/>
      <c r="M120" s="235"/>
      <c r="N120" s="290"/>
      <c r="O120" s="139"/>
      <c r="P120" s="88"/>
      <c r="Q120" s="65"/>
    </row>
    <row r="121" spans="1:20" s="53" customFormat="1" ht="15" customHeight="1">
      <c r="A121" s="292" t="s">
        <v>255</v>
      </c>
      <c r="B121" s="298"/>
      <c r="C121" s="298"/>
      <c r="D121" s="298"/>
      <c r="E121" s="293"/>
      <c r="F121" s="293"/>
      <c r="G121" s="293"/>
      <c r="H121" s="293"/>
      <c r="I121" s="293"/>
      <c r="J121" s="293"/>
      <c r="K121" s="294"/>
      <c r="L121" s="293"/>
      <c r="M121" s="295"/>
      <c r="N121" s="296"/>
      <c r="O121" s="101"/>
      <c r="P121" s="101"/>
      <c r="Q121" s="101"/>
      <c r="R121" s="101"/>
      <c r="S121" s="101"/>
      <c r="T121" s="100"/>
    </row>
    <row r="122" spans="1:20" s="53" customFormat="1" ht="11.45" customHeight="1">
      <c r="A122" s="366"/>
      <c r="B122" s="235"/>
      <c r="C122" s="235"/>
      <c r="D122" s="235"/>
      <c r="E122" s="235"/>
      <c r="F122" s="378"/>
      <c r="G122" s="340"/>
      <c r="H122" s="340"/>
      <c r="I122" s="360"/>
      <c r="J122" s="235"/>
      <c r="K122" s="361"/>
      <c r="L122" s="361"/>
      <c r="M122" s="361"/>
      <c r="N122" s="235"/>
      <c r="P122" s="88"/>
      <c r="Q122" s="68"/>
    </row>
    <row r="123" spans="1:20" s="53" customFormat="1" ht="11.45" customHeight="1" thickBot="1">
      <c r="A123" s="345" t="s">
        <v>278</v>
      </c>
      <c r="B123" s="345"/>
      <c r="C123" s="345"/>
      <c r="D123" s="345"/>
      <c r="E123" s="345"/>
      <c r="F123" s="381"/>
      <c r="G123" s="381"/>
      <c r="H123" s="381"/>
      <c r="I123" s="369"/>
      <c r="J123" s="235"/>
      <c r="K123" s="361"/>
      <c r="L123" s="368"/>
      <c r="M123" s="368"/>
      <c r="N123" s="290"/>
      <c r="O123" s="139"/>
      <c r="P123" s="88"/>
      <c r="Q123" s="68"/>
    </row>
    <row r="124" spans="1:20" s="96" customFormat="1" ht="11.45" customHeight="1">
      <c r="A124" s="301"/>
      <c r="B124" s="301"/>
      <c r="C124" s="301"/>
      <c r="D124" s="301"/>
      <c r="E124" s="301"/>
      <c r="F124" s="552" t="s">
        <v>6</v>
      </c>
      <c r="G124" s="552"/>
      <c r="H124" s="552"/>
      <c r="I124" s="302"/>
      <c r="J124" s="303" t="s">
        <v>21</v>
      </c>
      <c r="K124" s="304"/>
      <c r="L124" s="304"/>
      <c r="M124" s="301"/>
      <c r="N124" s="305"/>
    </row>
    <row r="125" spans="1:20" s="96" customFormat="1" ht="11.45" customHeight="1">
      <c r="A125" s="301"/>
      <c r="B125" s="301"/>
      <c r="C125" s="301"/>
      <c r="D125" s="301"/>
      <c r="E125" s="301"/>
      <c r="F125" s="551" t="s">
        <v>186</v>
      </c>
      <c r="G125" s="551"/>
      <c r="H125" s="551"/>
      <c r="I125" s="302"/>
      <c r="J125" s="306" t="s">
        <v>1</v>
      </c>
      <c r="K125" s="304"/>
      <c r="L125" s="304"/>
      <c r="M125" s="301"/>
      <c r="N125" s="305"/>
    </row>
    <row r="126" spans="1:20" s="53" customFormat="1" ht="11.45" customHeight="1">
      <c r="A126" s="346" t="s">
        <v>123</v>
      </c>
      <c r="B126" s="347"/>
      <c r="C126" s="347"/>
      <c r="D126" s="347"/>
      <c r="E126" s="235"/>
      <c r="F126" s="441">
        <v>2015</v>
      </c>
      <c r="G126" s="309"/>
      <c r="H126" s="310">
        <v>2014</v>
      </c>
      <c r="I126" s="311"/>
      <c r="J126" s="348">
        <v>2014</v>
      </c>
      <c r="K126" s="235"/>
      <c r="L126" s="235"/>
      <c r="M126" s="235"/>
      <c r="N126" s="377"/>
      <c r="O126" s="117"/>
      <c r="P126" s="51"/>
    </row>
    <row r="127" spans="1:20" s="53" customFormat="1" ht="11.45" customHeight="1">
      <c r="A127" s="349"/>
      <c r="B127" s="290"/>
      <c r="C127" s="290"/>
      <c r="D127" s="290"/>
      <c r="E127" s="235"/>
      <c r="F127" s="236" t="s">
        <v>0</v>
      </c>
      <c r="G127" s="236"/>
      <c r="H127" s="236"/>
      <c r="I127" s="350"/>
      <c r="J127" s="236" t="s">
        <v>0</v>
      </c>
      <c r="K127" s="207"/>
      <c r="L127" s="207"/>
      <c r="M127" s="207"/>
      <c r="N127" s="377"/>
      <c r="O127" s="76"/>
      <c r="P127" s="68"/>
    </row>
    <row r="128" spans="1:20" s="53" customFormat="1" ht="11.45" customHeight="1">
      <c r="A128" s="235"/>
      <c r="B128" s="235" t="s">
        <v>191</v>
      </c>
      <c r="C128" s="235"/>
      <c r="D128" s="235"/>
      <c r="E128" s="235"/>
      <c r="F128" s="224">
        <v>4.0999999999999996</v>
      </c>
      <c r="G128" s="223"/>
      <c r="H128" s="224">
        <v>47.6</v>
      </c>
      <c r="I128" s="223"/>
      <c r="J128" s="224">
        <v>93.8</v>
      </c>
      <c r="K128" s="371"/>
      <c r="L128" s="371"/>
      <c r="M128" s="371"/>
      <c r="N128" s="375"/>
      <c r="O128" s="85"/>
    </row>
    <row r="129" spans="1:22" s="53" customFormat="1" ht="11.45" customHeight="1">
      <c r="A129" s="235"/>
      <c r="B129" s="269" t="s">
        <v>192</v>
      </c>
      <c r="C129" s="269"/>
      <c r="D129" s="269"/>
      <c r="E129" s="235"/>
      <c r="F129" s="224">
        <v>5</v>
      </c>
      <c r="G129" s="223"/>
      <c r="H129" s="224">
        <v>2.2999999999999998</v>
      </c>
      <c r="I129" s="223"/>
      <c r="J129" s="224">
        <v>54</v>
      </c>
      <c r="K129" s="374"/>
      <c r="L129" s="374"/>
      <c r="M129" s="374"/>
      <c r="N129" s="377"/>
      <c r="O129" s="85"/>
    </row>
    <row r="130" spans="1:22" s="53" customFormat="1" ht="11.45" customHeight="1">
      <c r="A130" s="235"/>
      <c r="B130" s="269" t="s">
        <v>193</v>
      </c>
      <c r="C130" s="269"/>
      <c r="D130" s="269"/>
      <c r="E130" s="235"/>
      <c r="F130" s="224">
        <v>1.4</v>
      </c>
      <c r="G130" s="223"/>
      <c r="H130" s="224">
        <v>4.3</v>
      </c>
      <c r="I130" s="223"/>
      <c r="J130" s="224">
        <v>13.5</v>
      </c>
      <c r="K130" s="374"/>
      <c r="L130" s="374"/>
      <c r="M130" s="374"/>
      <c r="N130" s="377"/>
      <c r="O130" s="85"/>
    </row>
    <row r="131" spans="1:22" s="53" customFormat="1" ht="11.45" customHeight="1">
      <c r="A131" s="235"/>
      <c r="B131" s="269" t="s">
        <v>194</v>
      </c>
      <c r="C131" s="269"/>
      <c r="D131" s="269"/>
      <c r="E131" s="235"/>
      <c r="F131" s="224">
        <v>21.2</v>
      </c>
      <c r="G131" s="223"/>
      <c r="H131" s="224">
        <v>77</v>
      </c>
      <c r="I131" s="223"/>
      <c r="J131" s="224">
        <v>198.4</v>
      </c>
      <c r="K131" s="374"/>
      <c r="L131" s="374"/>
      <c r="M131" s="374"/>
      <c r="N131" s="377"/>
      <c r="O131" s="85"/>
    </row>
    <row r="132" spans="1:22" s="53" customFormat="1" ht="11.45" customHeight="1">
      <c r="A132" s="235"/>
      <c r="B132" s="270" t="s">
        <v>195</v>
      </c>
      <c r="C132" s="270"/>
      <c r="D132" s="270"/>
      <c r="E132" s="235"/>
      <c r="F132" s="224">
        <v>9.8000000000000007</v>
      </c>
      <c r="G132" s="223"/>
      <c r="H132" s="224">
        <v>0.7</v>
      </c>
      <c r="I132" s="223"/>
      <c r="J132" s="224">
        <v>11.6</v>
      </c>
      <c r="K132" s="374"/>
      <c r="L132" s="374"/>
      <c r="M132" s="374"/>
      <c r="N132" s="377"/>
      <c r="O132" s="125"/>
      <c r="P132" s="73"/>
    </row>
    <row r="133" spans="1:22" s="458" customFormat="1" ht="11.45" customHeight="1">
      <c r="A133" s="247"/>
      <c r="B133" s="452" t="s">
        <v>46</v>
      </c>
      <c r="C133" s="452"/>
      <c r="D133" s="452"/>
      <c r="E133" s="237"/>
      <c r="F133" s="225">
        <f>SUM(F128:F132)</f>
        <v>41.5</v>
      </c>
      <c r="G133" s="221"/>
      <c r="H133" s="225">
        <f>SUM(H128:H132)</f>
        <v>131.89999999999998</v>
      </c>
      <c r="I133" s="222"/>
      <c r="J133" s="225">
        <f>SUM(J128:J132)</f>
        <v>371.30000000000007</v>
      </c>
      <c r="K133" s="450"/>
      <c r="L133" s="450"/>
      <c r="M133" s="450"/>
      <c r="N133" s="237"/>
      <c r="O133" s="459"/>
      <c r="P133" s="460"/>
      <c r="R133" s="72"/>
    </row>
    <row r="134" spans="1:22" s="53" customFormat="1" ht="11.45" customHeight="1">
      <c r="A134" s="235"/>
      <c r="B134" s="555" t="s">
        <v>276</v>
      </c>
      <c r="C134" s="556"/>
      <c r="D134" s="556"/>
      <c r="E134" s="235"/>
      <c r="F134" s="222"/>
      <c r="G134" s="223"/>
      <c r="H134" s="222"/>
      <c r="I134" s="222"/>
      <c r="J134" s="222"/>
      <c r="K134" s="368"/>
      <c r="L134" s="368"/>
      <c r="M134" s="376"/>
      <c r="N134" s="207"/>
      <c r="O134" s="51"/>
      <c r="P134" s="121"/>
      <c r="Q134" s="73"/>
      <c r="S134" s="51"/>
    </row>
    <row r="135" spans="1:22" s="53" customFormat="1" ht="11.45" customHeight="1">
      <c r="A135" s="235"/>
      <c r="B135" s="483"/>
      <c r="C135" s="483"/>
      <c r="D135" s="483"/>
      <c r="E135" s="235"/>
      <c r="F135" s="222"/>
      <c r="G135" s="223"/>
      <c r="H135" s="222"/>
      <c r="I135" s="222"/>
      <c r="J135" s="222"/>
      <c r="K135" s="368"/>
      <c r="L135" s="368"/>
      <c r="M135" s="376"/>
      <c r="N135" s="207"/>
      <c r="O135" s="51"/>
      <c r="P135" s="121"/>
      <c r="Q135" s="73"/>
      <c r="S135" s="51"/>
    </row>
    <row r="136" spans="1:22" s="53" customFormat="1" ht="11.45" customHeight="1">
      <c r="A136" s="235"/>
      <c r="B136" s="290"/>
      <c r="C136" s="290"/>
      <c r="D136" s="290"/>
      <c r="E136" s="235"/>
      <c r="F136" s="222"/>
      <c r="G136" s="223"/>
      <c r="H136" s="222"/>
      <c r="I136" s="222"/>
      <c r="J136" s="222"/>
      <c r="K136" s="368"/>
      <c r="L136" s="368"/>
      <c r="M136" s="376"/>
      <c r="N136" s="207"/>
      <c r="O136" s="51"/>
      <c r="P136" s="121"/>
      <c r="Q136" s="73"/>
      <c r="S136" s="51"/>
    </row>
    <row r="137" spans="1:22" s="53" customFormat="1" ht="15" customHeight="1">
      <c r="A137" s="292" t="s">
        <v>256</v>
      </c>
      <c r="B137" s="298"/>
      <c r="C137" s="298"/>
      <c r="D137" s="298"/>
      <c r="E137" s="293"/>
      <c r="F137" s="293" t="s">
        <v>0</v>
      </c>
      <c r="G137" s="293"/>
      <c r="H137" s="293" t="s">
        <v>0</v>
      </c>
      <c r="I137" s="293"/>
      <c r="J137" s="293"/>
      <c r="K137" s="294"/>
      <c r="L137" s="293"/>
      <c r="M137" s="295"/>
      <c r="N137" s="296"/>
      <c r="O137" s="101"/>
      <c r="P137" s="101"/>
      <c r="Q137" s="101"/>
      <c r="R137" s="101"/>
      <c r="S137" s="101"/>
      <c r="T137" s="100"/>
    </row>
    <row r="138" spans="1:22" s="53" customFormat="1" ht="11.45" customHeight="1">
      <c r="A138" s="366"/>
      <c r="B138" s="207"/>
      <c r="C138" s="207"/>
      <c r="D138" s="207"/>
      <c r="E138" s="305"/>
      <c r="F138" s="378"/>
      <c r="G138" s="379"/>
      <c r="H138" s="378"/>
      <c r="I138" s="378"/>
      <c r="J138" s="378"/>
      <c r="K138" s="380"/>
      <c r="L138" s="207"/>
      <c r="M138" s="235"/>
      <c r="N138" s="290"/>
      <c r="O138" s="89"/>
      <c r="P138" s="121"/>
      <c r="Q138" s="73"/>
      <c r="S138" s="51"/>
    </row>
    <row r="139" spans="1:22" s="53" customFormat="1" ht="11.45" customHeight="1" thickBot="1">
      <c r="A139" s="299" t="s">
        <v>69</v>
      </c>
      <c r="B139" s="299"/>
      <c r="C139" s="299"/>
      <c r="D139" s="299"/>
      <c r="E139" s="299"/>
      <c r="F139" s="381"/>
      <c r="G139" s="381"/>
      <c r="H139" s="381"/>
      <c r="I139" s="381"/>
      <c r="J139" s="381"/>
      <c r="K139" s="368"/>
      <c r="L139" s="207"/>
      <c r="M139" s="235"/>
      <c r="N139" s="290"/>
      <c r="O139" s="68"/>
      <c r="P139" s="121"/>
      <c r="Q139" s="73"/>
      <c r="S139" s="51"/>
    </row>
    <row r="140" spans="1:22" s="96" customFormat="1" ht="11.45" customHeight="1">
      <c r="A140" s="301"/>
      <c r="B140" s="301"/>
      <c r="C140" s="301"/>
      <c r="D140" s="301"/>
      <c r="E140" s="301"/>
      <c r="F140" s="554" t="s">
        <v>186</v>
      </c>
      <c r="G140" s="554"/>
      <c r="H140" s="554"/>
      <c r="I140" s="302"/>
      <c r="J140" s="306" t="s">
        <v>1</v>
      </c>
      <c r="K140" s="304"/>
      <c r="L140" s="304"/>
      <c r="M140" s="301"/>
      <c r="N140" s="305"/>
    </row>
    <row r="141" spans="1:22" s="53" customFormat="1" ht="11.45" customHeight="1">
      <c r="A141" s="210" t="s">
        <v>123</v>
      </c>
      <c r="B141" s="208"/>
      <c r="C141" s="208"/>
      <c r="D141" s="208"/>
      <c r="E141" s="207"/>
      <c r="F141" s="441">
        <v>2015</v>
      </c>
      <c r="G141" s="206"/>
      <c r="H141" s="441">
        <v>2014</v>
      </c>
      <c r="I141" s="311"/>
      <c r="J141" s="348">
        <v>2014</v>
      </c>
      <c r="K141" s="235"/>
      <c r="L141" s="207"/>
      <c r="M141" s="235" t="s">
        <v>0</v>
      </c>
      <c r="N141" s="290"/>
      <c r="P141" s="85"/>
      <c r="Q141" s="73"/>
      <c r="R141" s="64"/>
      <c r="S141" s="68"/>
    </row>
    <row r="142" spans="1:22" s="53" customFormat="1" ht="11.45" customHeight="1">
      <c r="A142" s="382"/>
      <c r="B142" s="206"/>
      <c r="C142" s="206"/>
      <c r="D142" s="206"/>
      <c r="E142" s="207"/>
      <c r="F142" s="383"/>
      <c r="G142" s="206"/>
      <c r="H142" s="383"/>
      <c r="I142" s="383"/>
      <c r="J142" s="383"/>
      <c r="K142" s="235"/>
      <c r="L142" s="207"/>
      <c r="M142" s="235"/>
      <c r="N142" s="290"/>
      <c r="P142" s="64"/>
      <c r="Q142" s="64"/>
      <c r="R142" s="64"/>
      <c r="S142" s="64"/>
      <c r="T142" s="68"/>
    </row>
    <row r="143" spans="1:22" s="53" customFormat="1" ht="11.45" customHeight="1">
      <c r="A143" s="206"/>
      <c r="B143" s="267" t="s">
        <v>237</v>
      </c>
      <c r="C143" s="267"/>
      <c r="D143" s="267"/>
      <c r="E143" s="206"/>
      <c r="F143" s="224">
        <v>0</v>
      </c>
      <c r="G143" s="206"/>
      <c r="H143" s="224">
        <v>21.7</v>
      </c>
      <c r="I143" s="368"/>
      <c r="J143" s="224">
        <v>0</v>
      </c>
      <c r="K143" s="235"/>
      <c r="L143" s="207"/>
      <c r="M143" s="235"/>
      <c r="N143" s="290"/>
      <c r="P143" s="64"/>
      <c r="Q143" s="64"/>
      <c r="R143" s="64"/>
      <c r="S143" s="64"/>
      <c r="U143" s="68"/>
      <c r="V143" s="51"/>
    </row>
    <row r="144" spans="1:22" s="53" customFormat="1" ht="11.45" customHeight="1">
      <c r="A144" s="206"/>
      <c r="B144" s="267" t="s">
        <v>68</v>
      </c>
      <c r="C144" s="267"/>
      <c r="D144" s="267"/>
      <c r="E144" s="206"/>
      <c r="F144" s="224">
        <v>8.4</v>
      </c>
      <c r="G144" s="206"/>
      <c r="H144" s="224">
        <v>18.600000000000001</v>
      </c>
      <c r="I144" s="368"/>
      <c r="J144" s="224">
        <v>11.3</v>
      </c>
      <c r="K144" s="235"/>
      <c r="L144" s="207"/>
      <c r="M144" s="235"/>
      <c r="N144" s="290"/>
      <c r="P144" s="64"/>
      <c r="Q144" s="64"/>
      <c r="R144" s="64"/>
      <c r="S144" s="64"/>
      <c r="T144" s="64"/>
    </row>
    <row r="145" spans="1:20" s="53" customFormat="1" ht="11.45" customHeight="1">
      <c r="A145" s="206"/>
      <c r="B145" s="267" t="s">
        <v>67</v>
      </c>
      <c r="C145" s="267"/>
      <c r="D145" s="267"/>
      <c r="E145" s="206"/>
      <c r="F145" s="224">
        <v>16.8</v>
      </c>
      <c r="G145" s="206"/>
      <c r="H145" s="224">
        <v>30</v>
      </c>
      <c r="I145" s="368"/>
      <c r="J145" s="224">
        <v>17.899999999999999</v>
      </c>
      <c r="K145" s="235"/>
      <c r="L145" s="342"/>
      <c r="M145" s="342"/>
      <c r="N145" s="342"/>
      <c r="O145" s="138"/>
      <c r="P145" s="64"/>
      <c r="Q145" s="64"/>
      <c r="R145" s="64"/>
      <c r="S145" s="64"/>
      <c r="T145" s="64"/>
    </row>
    <row r="146" spans="1:20" s="53" customFormat="1" ht="11.45" customHeight="1">
      <c r="A146" s="206"/>
      <c r="B146" s="267" t="s">
        <v>96</v>
      </c>
      <c r="C146" s="267"/>
      <c r="D146" s="267"/>
      <c r="E146" s="206"/>
      <c r="F146" s="224">
        <v>28.1</v>
      </c>
      <c r="G146" s="206"/>
      <c r="H146" s="224">
        <v>42.6</v>
      </c>
      <c r="I146" s="368"/>
      <c r="J146" s="224">
        <v>29.1</v>
      </c>
      <c r="K146" s="235"/>
      <c r="L146" s="361"/>
      <c r="M146" s="361"/>
      <c r="N146" s="361"/>
      <c r="O146" s="138"/>
      <c r="P146" s="66"/>
      <c r="Q146" s="64"/>
      <c r="R146" s="64"/>
      <c r="S146" s="64"/>
    </row>
    <row r="147" spans="1:20" s="53" customFormat="1" ht="11.45" customHeight="1">
      <c r="A147" s="206"/>
      <c r="B147" s="267" t="s">
        <v>121</v>
      </c>
      <c r="C147" s="267"/>
      <c r="D147" s="267"/>
      <c r="E147" s="206"/>
      <c r="F147" s="224">
        <v>44.6</v>
      </c>
      <c r="G147" s="206"/>
      <c r="H147" s="224">
        <v>55.3</v>
      </c>
      <c r="I147" s="368"/>
      <c r="J147" s="224">
        <v>46.6</v>
      </c>
      <c r="K147" s="235"/>
      <c r="L147" s="368"/>
      <c r="M147" s="368"/>
      <c r="N147" s="368"/>
      <c r="O147" s="138"/>
      <c r="P147" s="66"/>
      <c r="Q147" s="64"/>
      <c r="R147" s="64"/>
      <c r="S147" s="64"/>
    </row>
    <row r="148" spans="1:20" s="53" customFormat="1" ht="11.45" customHeight="1">
      <c r="A148" s="206"/>
      <c r="B148" s="267" t="s">
        <v>275</v>
      </c>
      <c r="C148" s="267"/>
      <c r="D148" s="267"/>
      <c r="E148" s="206"/>
      <c r="F148" s="224">
        <v>107.4</v>
      </c>
      <c r="G148" s="206"/>
      <c r="H148" s="224">
        <v>2.9</v>
      </c>
      <c r="I148" s="368"/>
      <c r="J148" s="224">
        <f>104.5+12.7</f>
        <v>117.2</v>
      </c>
      <c r="K148" s="235"/>
      <c r="L148" s="368"/>
      <c r="M148" s="368"/>
      <c r="N148" s="368"/>
      <c r="O148" s="138"/>
      <c r="P148" s="66"/>
      <c r="Q148" s="64"/>
      <c r="R148" s="64"/>
      <c r="S148" s="64"/>
    </row>
    <row r="149" spans="1:20" s="53" customFormat="1" ht="11.45" customHeight="1">
      <c r="A149" s="208"/>
      <c r="B149" s="270" t="s">
        <v>243</v>
      </c>
      <c r="C149" s="270"/>
      <c r="D149" s="270"/>
      <c r="E149" s="207"/>
      <c r="F149" s="271">
        <v>64.8</v>
      </c>
      <c r="G149" s="206"/>
      <c r="H149" s="271">
        <v>0</v>
      </c>
      <c r="I149" s="368"/>
      <c r="J149" s="271">
        <v>0</v>
      </c>
      <c r="K149" s="235"/>
      <c r="L149" s="304"/>
      <c r="M149" s="304"/>
      <c r="N149" s="304"/>
      <c r="O149" s="138"/>
      <c r="P149" s="66"/>
      <c r="Q149" s="64"/>
      <c r="R149" s="64"/>
      <c r="S149" s="64"/>
    </row>
    <row r="150" spans="1:20" s="53" customFormat="1" ht="11.45" customHeight="1">
      <c r="A150" s="207"/>
      <c r="B150" s="207" t="s">
        <v>66</v>
      </c>
      <c r="C150" s="207"/>
      <c r="D150" s="207"/>
      <c r="E150" s="207"/>
      <c r="F150" s="223">
        <f>SUM(F143:F149)</f>
        <v>270.10000000000002</v>
      </c>
      <c r="G150" s="206"/>
      <c r="H150" s="223">
        <f>SUM(H143:H149)</f>
        <v>171.1</v>
      </c>
      <c r="I150" s="340"/>
      <c r="J150" s="223">
        <f>SUM(J143:J149)</f>
        <v>222.10000000000002</v>
      </c>
      <c r="K150" s="235"/>
      <c r="L150" s="338"/>
      <c r="M150" s="338"/>
      <c r="N150" s="338"/>
      <c r="O150" s="138"/>
      <c r="P150" s="66"/>
      <c r="Q150" s="64"/>
      <c r="R150" s="64"/>
      <c r="S150" s="64"/>
    </row>
    <row r="151" spans="1:20" s="53" customFormat="1" ht="11.45" customHeight="1">
      <c r="A151" s="207"/>
      <c r="B151" s="207" t="s">
        <v>65</v>
      </c>
      <c r="C151" s="208"/>
      <c r="D151" s="208"/>
      <c r="E151" s="207"/>
      <c r="F151" s="223">
        <v>445.1</v>
      </c>
      <c r="G151" s="206"/>
      <c r="H151" s="223">
        <v>495.2</v>
      </c>
      <c r="I151" s="340"/>
      <c r="J151" s="223">
        <f>485.8-12.7</f>
        <v>473.1</v>
      </c>
      <c r="K151" s="235"/>
      <c r="L151" s="309"/>
      <c r="M151" s="309"/>
      <c r="N151" s="309"/>
      <c r="O151" s="87"/>
      <c r="P151" s="66"/>
      <c r="Q151" s="64"/>
      <c r="R151" s="64"/>
      <c r="S151" s="64"/>
    </row>
    <row r="152" spans="1:20" s="458" customFormat="1" ht="11.45" customHeight="1">
      <c r="A152" s="209"/>
      <c r="B152" s="209" t="s">
        <v>64</v>
      </c>
      <c r="C152" s="456"/>
      <c r="D152" s="456"/>
      <c r="E152" s="450"/>
      <c r="F152" s="225">
        <f>SUM(F150:F151)</f>
        <v>715.2</v>
      </c>
      <c r="G152" s="205"/>
      <c r="H152" s="225">
        <f>SUM(H150:H151)</f>
        <v>666.3</v>
      </c>
      <c r="I152" s="342"/>
      <c r="J152" s="225">
        <f>SUM(J150:J151)</f>
        <v>695.2</v>
      </c>
      <c r="K152" s="237"/>
      <c r="L152" s="454"/>
      <c r="M152" s="454"/>
      <c r="N152" s="454"/>
      <c r="O152" s="87"/>
      <c r="P152" s="457"/>
      <c r="Q152" s="87"/>
      <c r="R152" s="87"/>
      <c r="S152" s="87"/>
    </row>
    <row r="153" spans="1:20" s="458" customFormat="1" ht="11.45" customHeight="1">
      <c r="A153" s="205"/>
      <c r="B153" s="545" t="s">
        <v>277</v>
      </c>
      <c r="C153" s="267"/>
      <c r="D153" s="267"/>
      <c r="E153" s="450"/>
      <c r="F153" s="222"/>
      <c r="G153" s="205"/>
      <c r="H153" s="222"/>
      <c r="I153" s="342"/>
      <c r="J153" s="222"/>
      <c r="K153" s="237"/>
      <c r="L153" s="454"/>
      <c r="M153" s="454"/>
      <c r="N153" s="454"/>
      <c r="O153" s="87"/>
      <c r="P153" s="457"/>
      <c r="Q153" s="87"/>
      <c r="R153" s="87"/>
      <c r="S153" s="87"/>
    </row>
    <row r="154" spans="1:20" s="53" customFormat="1" ht="11.45" customHeight="1">
      <c r="A154" s="206"/>
      <c r="B154" s="382" t="s">
        <v>0</v>
      </c>
      <c r="C154" s="206"/>
      <c r="D154" s="206"/>
      <c r="E154" s="207"/>
      <c r="F154" s="342"/>
      <c r="G154" s="340"/>
      <c r="H154" s="342"/>
      <c r="I154" s="342"/>
      <c r="J154" s="342"/>
      <c r="K154" s="342"/>
      <c r="L154" s="339"/>
      <c r="M154" s="339"/>
      <c r="N154" s="339"/>
      <c r="O154" s="64"/>
      <c r="P154" s="66"/>
      <c r="Q154" s="64"/>
      <c r="R154" s="64"/>
      <c r="S154" s="64"/>
    </row>
    <row r="155" spans="1:20" s="53" customFormat="1" ht="11.45" customHeight="1">
      <c r="A155" s="235"/>
      <c r="B155" s="291"/>
      <c r="C155" s="291"/>
      <c r="D155" s="291"/>
      <c r="E155" s="235"/>
      <c r="F155" s="340"/>
      <c r="G155" s="340"/>
      <c r="H155" s="340"/>
      <c r="I155" s="360"/>
      <c r="J155" s="360"/>
      <c r="K155" s="361"/>
      <c r="L155" s="340"/>
      <c r="M155" s="340"/>
      <c r="N155" s="340"/>
      <c r="O155" s="64"/>
      <c r="P155" s="66"/>
      <c r="Q155" s="64"/>
      <c r="R155" s="64"/>
      <c r="S155" s="64"/>
    </row>
    <row r="156" spans="1:20" s="53" customFormat="1" ht="11.45" customHeight="1" thickBot="1">
      <c r="A156" s="384" t="s">
        <v>98</v>
      </c>
      <c r="B156" s="299"/>
      <c r="C156" s="299"/>
      <c r="D156" s="299"/>
      <c r="E156" s="299"/>
      <c r="F156" s="381"/>
      <c r="G156" s="381"/>
      <c r="H156" s="381"/>
      <c r="I156" s="381"/>
      <c r="J156" s="381"/>
      <c r="K156" s="368"/>
      <c r="L156" s="340"/>
      <c r="M156" s="340"/>
      <c r="N156" s="340"/>
      <c r="O156" s="64"/>
      <c r="P156" s="66"/>
      <c r="Q156" s="64"/>
      <c r="R156" s="64"/>
      <c r="S156" s="64"/>
    </row>
    <row r="157" spans="1:20" s="96" customFormat="1" ht="11.45" customHeight="1">
      <c r="A157" s="301"/>
      <c r="B157" s="301"/>
      <c r="C157" s="301"/>
      <c r="D157" s="301"/>
      <c r="E157" s="301"/>
      <c r="F157" s="552" t="s">
        <v>6</v>
      </c>
      <c r="G157" s="552"/>
      <c r="H157" s="552"/>
      <c r="I157" s="302"/>
      <c r="J157" s="303" t="s">
        <v>21</v>
      </c>
      <c r="K157" s="304"/>
      <c r="L157" s="304"/>
      <c r="M157" s="301"/>
      <c r="N157" s="305"/>
    </row>
    <row r="158" spans="1:20" s="96" customFormat="1" ht="11.45" customHeight="1">
      <c r="A158" s="301"/>
      <c r="B158" s="301"/>
      <c r="C158" s="301"/>
      <c r="D158" s="301"/>
      <c r="E158" s="301"/>
      <c r="F158" s="551" t="s">
        <v>186</v>
      </c>
      <c r="G158" s="551"/>
      <c r="H158" s="551"/>
      <c r="I158" s="302"/>
      <c r="J158" s="306" t="s">
        <v>1</v>
      </c>
      <c r="K158" s="304"/>
      <c r="L158" s="304"/>
      <c r="M158" s="301"/>
      <c r="N158" s="305"/>
    </row>
    <row r="159" spans="1:20" s="53" customFormat="1" ht="11.45" customHeight="1">
      <c r="A159" s="346" t="s">
        <v>123</v>
      </c>
      <c r="B159" s="347"/>
      <c r="C159" s="347"/>
      <c r="D159" s="347"/>
      <c r="E159" s="235"/>
      <c r="F159" s="441">
        <f>+$F$29</f>
        <v>2015</v>
      </c>
      <c r="G159" s="309"/>
      <c r="H159" s="310">
        <f>+$H$29</f>
        <v>2014</v>
      </c>
      <c r="I159" s="311"/>
      <c r="J159" s="312">
        <f>+$H$29</f>
        <v>2014</v>
      </c>
      <c r="K159" s="340"/>
      <c r="L159" s="340"/>
      <c r="M159" s="368"/>
      <c r="N159" s="375"/>
      <c r="O159" s="64"/>
      <c r="P159" s="64"/>
      <c r="Q159" s="64"/>
    </row>
    <row r="160" spans="1:20" s="53" customFormat="1" ht="11.45" customHeight="1">
      <c r="A160" s="385"/>
      <c r="B160" s="290"/>
      <c r="C160" s="290"/>
      <c r="D160" s="290"/>
      <c r="E160" s="235"/>
      <c r="F160" s="236" t="s">
        <v>0</v>
      </c>
      <c r="G160" s="236"/>
      <c r="H160" s="236"/>
      <c r="I160" s="350"/>
      <c r="J160" s="350"/>
      <c r="K160" s="386"/>
      <c r="L160" s="386"/>
      <c r="M160" s="368"/>
      <c r="N160" s="368"/>
      <c r="O160" s="64"/>
      <c r="P160" s="64"/>
      <c r="Q160" s="64"/>
      <c r="R160" s="64"/>
    </row>
    <row r="161" spans="1:20" s="53" customFormat="1" ht="11.45" customHeight="1">
      <c r="A161" s="235"/>
      <c r="B161" s="235" t="s">
        <v>129</v>
      </c>
      <c r="C161" s="235"/>
      <c r="D161" s="235"/>
      <c r="E161" s="235"/>
      <c r="F161" s="223">
        <v>86.6</v>
      </c>
      <c r="G161" s="223"/>
      <c r="H161" s="223">
        <f>H32</f>
        <v>74.2</v>
      </c>
      <c r="I161" s="223"/>
      <c r="J161" s="223">
        <f>J32</f>
        <v>290.709</v>
      </c>
      <c r="K161" s="380"/>
      <c r="L161" s="380"/>
      <c r="M161" s="368"/>
      <c r="N161" s="368"/>
      <c r="O161" s="64"/>
      <c r="P161" s="64"/>
      <c r="Q161" s="64"/>
      <c r="R161" s="64"/>
    </row>
    <row r="162" spans="1:20" s="53" customFormat="1" ht="11.45" customHeight="1">
      <c r="A162" s="235"/>
      <c r="B162" s="235" t="s">
        <v>63</v>
      </c>
      <c r="C162" s="235"/>
      <c r="D162" s="235"/>
      <c r="E162" s="235"/>
      <c r="F162" s="223">
        <v>56.7</v>
      </c>
      <c r="G162" s="223"/>
      <c r="H162" s="223">
        <f>H33</f>
        <v>64.8</v>
      </c>
      <c r="I162" s="223"/>
      <c r="J162" s="223">
        <f>J33</f>
        <v>309.02199999999999</v>
      </c>
      <c r="K162" s="368"/>
      <c r="L162" s="368"/>
      <c r="M162" s="368"/>
      <c r="N162" s="291"/>
      <c r="O162" s="64"/>
    </row>
    <row r="163" spans="1:20" s="53" customFormat="1" ht="11.45" customHeight="1">
      <c r="A163" s="235"/>
      <c r="B163" s="235" t="s">
        <v>196</v>
      </c>
      <c r="C163" s="235"/>
      <c r="D163" s="235"/>
      <c r="E163" s="235"/>
      <c r="F163" s="223">
        <v>64</v>
      </c>
      <c r="G163" s="223"/>
      <c r="H163" s="223">
        <f>-CF!H19</f>
        <v>116.2</v>
      </c>
      <c r="I163" s="223"/>
      <c r="J163" s="223">
        <f>-CF!J19</f>
        <v>344.2</v>
      </c>
      <c r="K163" s="368"/>
      <c r="L163" s="368"/>
      <c r="M163" s="368"/>
      <c r="N163" s="291"/>
      <c r="O163" s="64"/>
    </row>
    <row r="164" spans="1:20" s="53" customFormat="1" ht="11.45" customHeight="1">
      <c r="A164" s="235"/>
      <c r="B164" s="235" t="s">
        <v>213</v>
      </c>
      <c r="C164" s="235"/>
      <c r="D164" s="235"/>
      <c r="E164" s="235"/>
      <c r="F164" s="387">
        <v>1.35</v>
      </c>
      <c r="G164" s="387"/>
      <c r="H164" s="387">
        <v>0.64</v>
      </c>
      <c r="I164" s="387"/>
      <c r="J164" s="387">
        <v>0.84</v>
      </c>
      <c r="K164" s="368"/>
      <c r="L164" s="368"/>
      <c r="M164" s="368"/>
      <c r="N164" s="291"/>
      <c r="O164" s="64"/>
    </row>
    <row r="165" spans="1:20" s="53" customFormat="1" ht="11.45" customHeight="1">
      <c r="A165" s="235"/>
      <c r="B165" s="235" t="s">
        <v>197</v>
      </c>
      <c r="C165" s="235"/>
      <c r="D165" s="235"/>
      <c r="E165" s="235"/>
      <c r="F165" s="223">
        <v>4.8</v>
      </c>
      <c r="G165" s="223"/>
      <c r="H165" s="223">
        <v>4.2</v>
      </c>
      <c r="I165" s="223"/>
      <c r="J165" s="223">
        <f>J90</f>
        <v>20.300999999999998</v>
      </c>
      <c r="K165" s="368"/>
      <c r="L165" s="368"/>
      <c r="M165" s="388"/>
      <c r="N165" s="291"/>
      <c r="O165" s="65"/>
    </row>
    <row r="166" spans="1:20" s="53" customFormat="1" ht="11.45" customHeight="1">
      <c r="A166" s="235"/>
      <c r="B166" s="235" t="s">
        <v>151</v>
      </c>
      <c r="C166" s="235"/>
      <c r="D166" s="235"/>
      <c r="E166" s="235"/>
      <c r="F166" s="223">
        <v>23.8</v>
      </c>
      <c r="G166" s="223"/>
      <c r="H166" s="223">
        <f>-H72</f>
        <v>32.700000000000003</v>
      </c>
      <c r="I166" s="223"/>
      <c r="J166" s="223">
        <f>-J72</f>
        <v>98.046999999999997</v>
      </c>
      <c r="K166" s="368"/>
      <c r="L166" s="368"/>
      <c r="M166" s="388"/>
      <c r="N166" s="291"/>
      <c r="O166" s="65"/>
    </row>
    <row r="167" spans="1:20" s="53" customFormat="1" ht="11.45" customHeight="1">
      <c r="A167" s="347"/>
      <c r="B167" s="347" t="s">
        <v>198</v>
      </c>
      <c r="C167" s="347"/>
      <c r="D167" s="347"/>
      <c r="E167" s="235"/>
      <c r="F167" s="271">
        <v>72.5</v>
      </c>
      <c r="G167" s="223"/>
      <c r="H167" s="271">
        <f>H74</f>
        <v>63.7</v>
      </c>
      <c r="I167" s="223"/>
      <c r="J167" s="271">
        <f>J74</f>
        <v>344.2</v>
      </c>
      <c r="K167" s="368"/>
      <c r="L167" s="368"/>
      <c r="M167" s="389"/>
      <c r="N167" s="291"/>
      <c r="O167" s="65"/>
    </row>
    <row r="168" spans="1:20" s="53" customFormat="1" ht="11.45" customHeight="1">
      <c r="A168" s="290"/>
      <c r="B168" s="206"/>
      <c r="C168" s="206"/>
      <c r="D168" s="206"/>
      <c r="E168" s="206"/>
      <c r="F168" s="386"/>
      <c r="G168" s="386"/>
      <c r="H168" s="386"/>
      <c r="I168" s="386"/>
      <c r="J168" s="386"/>
      <c r="K168" s="386"/>
      <c r="L168" s="368"/>
      <c r="M168" s="368"/>
      <c r="N168" s="368"/>
      <c r="O168" s="140"/>
      <c r="P168" s="88"/>
      <c r="Q168" s="65"/>
    </row>
    <row r="169" spans="1:20" s="53" customFormat="1" ht="11.45" customHeight="1">
      <c r="A169" s="390"/>
      <c r="B169" s="391"/>
      <c r="C169" s="391"/>
      <c r="D169" s="391"/>
      <c r="E169" s="391"/>
      <c r="F169" s="368"/>
      <c r="G169" s="368"/>
      <c r="H169" s="368"/>
      <c r="I169" s="368"/>
      <c r="J169" s="368"/>
      <c r="K169" s="368"/>
      <c r="L169" s="368"/>
      <c r="M169" s="235"/>
      <c r="N169" s="392"/>
      <c r="O169" s="64"/>
      <c r="P169" s="88"/>
      <c r="Q169" s="65"/>
    </row>
    <row r="170" spans="1:20" s="53" customFormat="1" ht="15" customHeight="1">
      <c r="A170" s="292" t="s">
        <v>257</v>
      </c>
      <c r="B170" s="298"/>
      <c r="C170" s="298"/>
      <c r="D170" s="298"/>
      <c r="E170" s="293"/>
      <c r="F170" s="293" t="s">
        <v>0</v>
      </c>
      <c r="G170" s="293"/>
      <c r="H170" s="293" t="s">
        <v>0</v>
      </c>
      <c r="I170" s="293"/>
      <c r="J170" s="293"/>
      <c r="K170" s="294"/>
      <c r="L170" s="293"/>
      <c r="M170" s="295"/>
      <c r="N170" s="296"/>
      <c r="O170" s="101"/>
      <c r="P170" s="101"/>
      <c r="Q170" s="101"/>
      <c r="R170" s="101"/>
      <c r="S170" s="101"/>
      <c r="T170" s="100"/>
    </row>
    <row r="171" spans="1:20" s="53" customFormat="1" ht="11.45" customHeight="1">
      <c r="A171" s="393" t="s">
        <v>0</v>
      </c>
      <c r="B171" s="235"/>
      <c r="C171" s="235"/>
      <c r="D171" s="235"/>
      <c r="E171" s="235"/>
      <c r="F171" s="445"/>
      <c r="G171" s="340"/>
      <c r="H171" s="340"/>
      <c r="I171" s="368"/>
      <c r="J171" s="368"/>
      <c r="K171" s="368"/>
      <c r="L171" s="368"/>
      <c r="M171" s="235"/>
      <c r="N171" s="392"/>
      <c r="O171" s="64"/>
      <c r="P171" s="88"/>
      <c r="Q171" s="65"/>
    </row>
    <row r="172" spans="1:20" s="53" customFormat="1" ht="11.45" customHeight="1" thickBot="1">
      <c r="A172" s="345" t="s">
        <v>207</v>
      </c>
      <c r="B172" s="345"/>
      <c r="C172" s="345"/>
      <c r="D172" s="345"/>
      <c r="E172" s="345"/>
      <c r="F172" s="381"/>
      <c r="G172" s="381"/>
      <c r="H172" s="381"/>
      <c r="I172" s="369"/>
      <c r="J172" s="345"/>
      <c r="K172" s="361"/>
      <c r="L172" s="368"/>
      <c r="M172" s="368"/>
      <c r="N172" s="290"/>
      <c r="O172" s="139"/>
      <c r="P172" s="88"/>
      <c r="Q172" s="65"/>
    </row>
    <row r="173" spans="1:20" s="96" customFormat="1" ht="11.45" customHeight="1">
      <c r="A173" s="301"/>
      <c r="B173" s="301"/>
      <c r="C173" s="301"/>
      <c r="D173" s="301"/>
      <c r="E173" s="301"/>
      <c r="F173" s="554" t="s">
        <v>186</v>
      </c>
      <c r="G173" s="554"/>
      <c r="H173" s="554"/>
      <c r="I173" s="302"/>
      <c r="J173" s="306" t="s">
        <v>1</v>
      </c>
      <c r="K173" s="304"/>
      <c r="L173" s="304"/>
      <c r="M173" s="301"/>
      <c r="N173" s="305"/>
    </row>
    <row r="174" spans="1:20" s="53" customFormat="1" ht="11.45" customHeight="1">
      <c r="A174" s="346" t="s">
        <v>123</v>
      </c>
      <c r="B174" s="347"/>
      <c r="C174" s="347"/>
      <c r="D174" s="347"/>
      <c r="E174" s="235"/>
      <c r="F174" s="441">
        <v>2015</v>
      </c>
      <c r="G174" s="309"/>
      <c r="H174" s="310">
        <v>2014</v>
      </c>
      <c r="I174" s="311"/>
      <c r="J174" s="348">
        <v>2014</v>
      </c>
      <c r="K174" s="370"/>
      <c r="L174" s="235"/>
      <c r="M174" s="235"/>
      <c r="N174" s="235"/>
      <c r="O174" s="139"/>
      <c r="P174" s="88"/>
      <c r="Q174" s="68"/>
    </row>
    <row r="175" spans="1:20" s="53" customFormat="1" ht="11.45" customHeight="1">
      <c r="A175" s="349"/>
      <c r="B175" s="394" t="s">
        <v>199</v>
      </c>
      <c r="C175" s="290"/>
      <c r="D175" s="290"/>
      <c r="E175" s="235"/>
      <c r="F175" s="236" t="s">
        <v>0</v>
      </c>
      <c r="G175" s="236"/>
      <c r="H175" s="491"/>
      <c r="I175" s="350"/>
      <c r="J175" s="236" t="s">
        <v>0</v>
      </c>
      <c r="K175" s="370"/>
      <c r="L175" s="207"/>
      <c r="M175" s="207"/>
      <c r="N175" s="207"/>
      <c r="O175" s="139"/>
      <c r="P175" s="88"/>
      <c r="Q175" s="68"/>
    </row>
    <row r="176" spans="1:20" s="53" customFormat="1" ht="11.45" customHeight="1">
      <c r="A176" s="235"/>
      <c r="B176" s="235" t="s">
        <v>244</v>
      </c>
      <c r="C176" s="395"/>
      <c r="D176" s="269"/>
      <c r="E176" s="235"/>
      <c r="F176" s="224">
        <v>396</v>
      </c>
      <c r="G176" s="223"/>
      <c r="H176" s="224">
        <v>400</v>
      </c>
      <c r="I176" s="223"/>
      <c r="J176" s="224">
        <v>397</v>
      </c>
      <c r="K176" s="206"/>
      <c r="L176" s="206"/>
      <c r="M176" s="373"/>
      <c r="N176" s="374"/>
      <c r="O176" s="139"/>
      <c r="P176" s="88"/>
      <c r="Q176" s="68"/>
    </row>
    <row r="177" spans="1:21" s="53" customFormat="1" ht="11.45" customHeight="1">
      <c r="A177" s="235"/>
      <c r="B177" s="235" t="s">
        <v>200</v>
      </c>
      <c r="C177" s="395"/>
      <c r="D177" s="269"/>
      <c r="E177" s="235"/>
      <c r="F177" s="224">
        <v>218.7</v>
      </c>
      <c r="G177" s="223"/>
      <c r="H177" s="224">
        <v>239.5</v>
      </c>
      <c r="I177" s="223"/>
      <c r="J177" s="224">
        <v>223.9</v>
      </c>
      <c r="K177" s="206"/>
      <c r="L177" s="206"/>
      <c r="M177" s="373"/>
      <c r="N177" s="374"/>
      <c r="O177" s="139"/>
      <c r="P177" s="88"/>
      <c r="Q177" s="68"/>
    </row>
    <row r="178" spans="1:21" s="53" customFormat="1" ht="11.45" customHeight="1">
      <c r="A178" s="235"/>
      <c r="B178" s="235" t="s">
        <v>201</v>
      </c>
      <c r="C178" s="395"/>
      <c r="D178" s="269"/>
      <c r="E178" s="235"/>
      <c r="F178" s="224">
        <v>38.1</v>
      </c>
      <c r="G178" s="223"/>
      <c r="H178" s="224">
        <v>0</v>
      </c>
      <c r="I178" s="223"/>
      <c r="J178" s="224">
        <v>38.1</v>
      </c>
      <c r="K178" s="206"/>
      <c r="L178" s="206"/>
      <c r="M178" s="373"/>
      <c r="N178" s="374"/>
      <c r="O178" s="139"/>
      <c r="P178" s="88"/>
      <c r="Q178" s="68"/>
    </row>
    <row r="179" spans="1:21" s="53" customFormat="1" ht="11.45" customHeight="1">
      <c r="A179" s="235"/>
      <c r="B179" s="235" t="s">
        <v>245</v>
      </c>
      <c r="C179" s="395"/>
      <c r="D179" s="267"/>
      <c r="E179" s="235"/>
      <c r="F179" s="224">
        <v>90</v>
      </c>
      <c r="G179" s="223"/>
      <c r="H179" s="224">
        <v>0</v>
      </c>
      <c r="I179" s="223"/>
      <c r="J179" s="224">
        <v>100</v>
      </c>
      <c r="K179" s="206"/>
      <c r="L179" s="206"/>
      <c r="M179" s="373"/>
      <c r="N179" s="374"/>
      <c r="O179" s="139"/>
      <c r="P179" s="88"/>
      <c r="Q179" s="68"/>
    </row>
    <row r="180" spans="1:21" s="53" customFormat="1" ht="11.45" customHeight="1">
      <c r="A180" s="235"/>
      <c r="B180" s="396" t="s">
        <v>202</v>
      </c>
      <c r="C180" s="395"/>
      <c r="D180" s="267"/>
      <c r="E180" s="235"/>
      <c r="F180" s="224"/>
      <c r="G180" s="223"/>
      <c r="H180" s="224"/>
      <c r="I180" s="223"/>
      <c r="J180" s="224"/>
      <c r="K180" s="206"/>
      <c r="L180" s="206"/>
      <c r="M180" s="373"/>
      <c r="N180" s="374"/>
      <c r="O180" s="139"/>
      <c r="P180" s="88"/>
      <c r="Q180" s="68"/>
    </row>
    <row r="181" spans="1:21" s="53" customFormat="1" ht="11.45" customHeight="1">
      <c r="A181" s="235"/>
      <c r="B181" s="235" t="s">
        <v>203</v>
      </c>
      <c r="C181" s="395"/>
      <c r="D181" s="270"/>
      <c r="E181" s="235"/>
      <c r="F181" s="224">
        <v>450</v>
      </c>
      <c r="G181" s="223"/>
      <c r="H181" s="224">
        <v>450</v>
      </c>
      <c r="I181" s="223"/>
      <c r="J181" s="224">
        <v>450</v>
      </c>
      <c r="K181" s="206"/>
      <c r="L181" s="206"/>
      <c r="M181" s="373"/>
      <c r="N181" s="374"/>
      <c r="O181" s="139"/>
      <c r="P181" s="88"/>
      <c r="Q181" s="68"/>
    </row>
    <row r="182" spans="1:21" s="53" customFormat="1" ht="11.45" customHeight="1">
      <c r="A182" s="362"/>
      <c r="B182" s="362" t="s">
        <v>46</v>
      </c>
      <c r="C182" s="362"/>
      <c r="D182" s="347"/>
      <c r="E182" s="235"/>
      <c r="F182" s="225">
        <f>SUM(F176:F181)</f>
        <v>1192.8000000000002</v>
      </c>
      <c r="G182" s="223"/>
      <c r="H182" s="225">
        <f>SUM(H176:H181)</f>
        <v>1089.5</v>
      </c>
      <c r="I182" s="222"/>
      <c r="J182" s="225">
        <f>SUM(J176:J181)</f>
        <v>1209</v>
      </c>
      <c r="K182" s="368"/>
      <c r="L182" s="368"/>
      <c r="M182" s="376"/>
      <c r="N182" s="207"/>
      <c r="O182" s="51"/>
      <c r="P182" s="64"/>
      <c r="Q182" s="64"/>
      <c r="R182" s="64"/>
      <c r="S182" s="64"/>
      <c r="T182" s="64"/>
    </row>
    <row r="183" spans="1:21" s="53" customFormat="1" ht="11.45" customHeight="1">
      <c r="A183" s="235"/>
      <c r="B183" s="395" t="s">
        <v>204</v>
      </c>
      <c r="C183" s="290"/>
      <c r="D183" s="290"/>
      <c r="E183" s="235"/>
      <c r="F183" s="224">
        <v>-24.8</v>
      </c>
      <c r="G183" s="223"/>
      <c r="H183" s="224">
        <v>-24.8</v>
      </c>
      <c r="I183" s="222"/>
      <c r="J183" s="224">
        <v>-24.8</v>
      </c>
      <c r="K183" s="368"/>
      <c r="L183" s="368"/>
      <c r="M183" s="376"/>
      <c r="N183" s="207"/>
      <c r="O183" s="51"/>
      <c r="P183" s="64"/>
      <c r="Q183" s="64"/>
      <c r="R183" s="64"/>
      <c r="S183" s="64"/>
      <c r="T183" s="64"/>
    </row>
    <row r="184" spans="1:21" s="53" customFormat="1" ht="11.45" customHeight="1">
      <c r="A184" s="235"/>
      <c r="B184" s="395" t="s">
        <v>205</v>
      </c>
      <c r="C184" s="290"/>
      <c r="D184" s="290"/>
      <c r="E184" s="235"/>
      <c r="F184" s="224">
        <v>-23.2</v>
      </c>
      <c r="G184" s="223"/>
      <c r="H184" s="224">
        <v>-19</v>
      </c>
      <c r="I184" s="222"/>
      <c r="J184" s="224">
        <v>-24.1</v>
      </c>
      <c r="K184" s="368"/>
      <c r="L184" s="368"/>
      <c r="M184" s="376"/>
      <c r="N184" s="207"/>
      <c r="O184" s="51"/>
      <c r="P184" s="86"/>
      <c r="Q184" s="86"/>
      <c r="R184" s="86"/>
      <c r="S184" s="86"/>
      <c r="T184" s="74"/>
    </row>
    <row r="185" spans="1:21" s="72" customFormat="1" ht="11.45" customHeight="1">
      <c r="A185" s="209"/>
      <c r="B185" s="209" t="s">
        <v>206</v>
      </c>
      <c r="C185" s="209"/>
      <c r="D185" s="225"/>
      <c r="E185" s="450"/>
      <c r="F185" s="225">
        <f>SUM(F182:F184)</f>
        <v>1144.8000000000002</v>
      </c>
      <c r="G185" s="205"/>
      <c r="H185" s="225">
        <f>SUM(H182:H184)</f>
        <v>1045.7</v>
      </c>
      <c r="I185" s="342"/>
      <c r="J185" s="225">
        <f>SUM(J182:J184)</f>
        <v>1160.1000000000001</v>
      </c>
      <c r="K185" s="237"/>
      <c r="L185" s="454"/>
      <c r="M185" s="454"/>
      <c r="N185" s="454"/>
      <c r="O185" s="87"/>
    </row>
    <row r="186" spans="1:21" ht="11.45" customHeight="1">
      <c r="A186" s="235"/>
      <c r="B186" s="290"/>
      <c r="C186" s="290"/>
      <c r="D186" s="290"/>
      <c r="E186" s="235"/>
      <c r="F186" s="222"/>
      <c r="G186" s="223"/>
      <c r="H186" s="222"/>
      <c r="I186" s="222"/>
      <c r="J186" s="222"/>
      <c r="K186" s="368"/>
      <c r="L186" s="368"/>
      <c r="M186" s="376"/>
      <c r="N186" s="207"/>
    </row>
    <row r="187" spans="1:21" ht="11.45" customHeight="1" thickBot="1">
      <c r="A187" s="345" t="s">
        <v>208</v>
      </c>
      <c r="B187" s="345"/>
      <c r="C187" s="345"/>
      <c r="D187" s="345"/>
      <c r="E187" s="345"/>
      <c r="F187" s="381"/>
      <c r="G187" s="381"/>
      <c r="H187" s="381"/>
      <c r="I187" s="369"/>
      <c r="J187" s="345"/>
      <c r="K187" s="361"/>
      <c r="L187" s="368"/>
      <c r="M187" s="376"/>
      <c r="N187" s="207"/>
      <c r="P187" s="151"/>
      <c r="T187" s="61"/>
      <c r="U187" s="61"/>
    </row>
    <row r="188" spans="1:21" s="96" customFormat="1" ht="11.45" customHeight="1">
      <c r="A188" s="301"/>
      <c r="B188" s="301"/>
      <c r="C188" s="301"/>
      <c r="D188" s="301"/>
      <c r="E188" s="301"/>
      <c r="F188" s="554" t="s">
        <v>186</v>
      </c>
      <c r="G188" s="554"/>
      <c r="H188" s="554"/>
      <c r="I188" s="302"/>
      <c r="J188" s="306" t="s">
        <v>1</v>
      </c>
      <c r="K188" s="304"/>
      <c r="L188" s="304"/>
      <c r="M188" s="301"/>
      <c r="N188" s="305"/>
    </row>
    <row r="189" spans="1:21" ht="11.45" customHeight="1">
      <c r="A189" s="346" t="s">
        <v>123</v>
      </c>
      <c r="B189" s="347"/>
      <c r="C189" s="347"/>
      <c r="D189" s="347"/>
      <c r="E189" s="235"/>
      <c r="F189" s="441">
        <v>2015</v>
      </c>
      <c r="G189" s="309"/>
      <c r="H189" s="310">
        <v>2014</v>
      </c>
      <c r="I189" s="311"/>
      <c r="J189" s="348">
        <v>2014</v>
      </c>
      <c r="K189" s="370"/>
      <c r="L189" s="368"/>
      <c r="M189" s="376"/>
      <c r="N189" s="207"/>
      <c r="T189" s="61"/>
      <c r="U189" s="61"/>
    </row>
    <row r="190" spans="1:21" ht="11.45" customHeight="1">
      <c r="A190" s="349"/>
      <c r="B190" s="394" t="s">
        <v>199</v>
      </c>
      <c r="C190" s="290"/>
      <c r="D190" s="290"/>
      <c r="E190" s="235"/>
      <c r="F190" s="236" t="s">
        <v>0</v>
      </c>
      <c r="G190" s="236"/>
      <c r="H190" s="236"/>
      <c r="I190" s="350"/>
      <c r="J190" s="236" t="s">
        <v>0</v>
      </c>
      <c r="K190" s="370"/>
      <c r="L190" s="368"/>
      <c r="M190" s="376"/>
      <c r="N190" s="207"/>
      <c r="T190" s="61"/>
      <c r="U190" s="61"/>
    </row>
    <row r="191" spans="1:21" ht="11.45" customHeight="1">
      <c r="A191" s="235"/>
      <c r="B191" s="395" t="s">
        <v>246</v>
      </c>
      <c r="C191" s="395"/>
      <c r="D191" s="235"/>
      <c r="E191" s="235"/>
      <c r="F191" s="224">
        <v>410</v>
      </c>
      <c r="G191" s="223"/>
      <c r="H191" s="224">
        <v>500</v>
      </c>
      <c r="I191" s="223"/>
      <c r="J191" s="224">
        <v>400</v>
      </c>
      <c r="K191" s="371"/>
      <c r="L191" s="368"/>
      <c r="M191" s="376"/>
      <c r="N191" s="207"/>
      <c r="P191" s="88"/>
      <c r="T191" s="61"/>
      <c r="U191" s="61"/>
    </row>
    <row r="192" spans="1:21" ht="11.45" customHeight="1">
      <c r="A192" s="235"/>
      <c r="B192" s="395" t="s">
        <v>209</v>
      </c>
      <c r="C192" s="395"/>
      <c r="D192" s="269"/>
      <c r="E192" s="235"/>
      <c r="F192" s="224">
        <v>266.5</v>
      </c>
      <c r="G192" s="223"/>
      <c r="H192" s="224">
        <v>304.60000000000002</v>
      </c>
      <c r="I192" s="223"/>
      <c r="J192" s="224">
        <v>266.5</v>
      </c>
      <c r="K192" s="206"/>
      <c r="L192" s="368"/>
      <c r="M192" s="235"/>
      <c r="N192" s="392"/>
      <c r="O192" s="64"/>
      <c r="T192" s="61"/>
      <c r="U192" s="61"/>
    </row>
    <row r="193" spans="1:23" ht="11.45" customHeight="1">
      <c r="A193" s="235"/>
      <c r="B193" s="396" t="s">
        <v>202</v>
      </c>
      <c r="C193" s="395"/>
      <c r="D193" s="269"/>
      <c r="E193" s="235"/>
      <c r="F193" s="224"/>
      <c r="G193" s="223"/>
      <c r="H193" s="224"/>
      <c r="I193" s="223"/>
      <c r="J193" s="224" t="s">
        <v>0</v>
      </c>
      <c r="K193" s="206"/>
      <c r="L193" s="368"/>
      <c r="M193" s="235"/>
      <c r="N193" s="392"/>
      <c r="O193" s="64"/>
      <c r="T193" s="61"/>
      <c r="U193" s="61"/>
    </row>
    <row r="194" spans="1:23" customFormat="1" ht="11.45" customHeight="1">
      <c r="A194" s="235"/>
      <c r="B194" s="395" t="s">
        <v>210</v>
      </c>
      <c r="C194" s="395"/>
      <c r="D194" s="269"/>
      <c r="E194" s="235"/>
      <c r="F194" s="224">
        <v>6.174974065108926</v>
      </c>
      <c r="G194" s="223"/>
      <c r="H194" s="224">
        <v>8.3166999334664009</v>
      </c>
      <c r="I194" s="223"/>
      <c r="J194" s="224">
        <v>6.7</v>
      </c>
      <c r="K194" s="206"/>
      <c r="L194" s="368"/>
      <c r="M194" s="235"/>
      <c r="N194" s="392"/>
      <c r="O194" s="84"/>
      <c r="T194" s="24"/>
      <c r="U194" s="24"/>
    </row>
    <row r="195" spans="1:23" ht="11.45" customHeight="1">
      <c r="A195" s="235"/>
      <c r="B195" s="397" t="s">
        <v>211</v>
      </c>
      <c r="C195" s="397"/>
      <c r="D195" s="270"/>
      <c r="E195" s="235"/>
      <c r="F195" s="224">
        <v>15.1</v>
      </c>
      <c r="G195" s="223"/>
      <c r="H195" s="224">
        <v>18.8</v>
      </c>
      <c r="I195" s="223"/>
      <c r="J195" s="224">
        <v>14.1</v>
      </c>
      <c r="K195" s="206"/>
      <c r="L195" s="368"/>
      <c r="M195" s="235"/>
      <c r="N195" s="281"/>
      <c r="T195" s="61"/>
      <c r="U195" s="61"/>
    </row>
    <row r="196" spans="1:23" s="72" customFormat="1" ht="11.45" customHeight="1">
      <c r="A196" s="237"/>
      <c r="B196" s="247" t="s">
        <v>46</v>
      </c>
      <c r="C196" s="452"/>
      <c r="D196" s="452"/>
      <c r="E196" s="237"/>
      <c r="F196" s="225">
        <f>SUM(F191:F195)</f>
        <v>697.77497406510895</v>
      </c>
      <c r="G196" s="221"/>
      <c r="H196" s="225">
        <f>SUM(H191:H195)</f>
        <v>831.71669993346643</v>
      </c>
      <c r="I196" s="222"/>
      <c r="J196" s="225">
        <f>SUM(J191:J195)</f>
        <v>687.30000000000007</v>
      </c>
      <c r="K196" s="386"/>
      <c r="L196" s="386"/>
      <c r="M196" s="386"/>
      <c r="N196" s="386"/>
      <c r="T196" s="455"/>
      <c r="U196" s="455"/>
    </row>
    <row r="197" spans="1:23" ht="11.45" customHeight="1">
      <c r="A197" s="390"/>
      <c r="B197" s="391"/>
      <c r="C197" s="391"/>
      <c r="D197" s="391"/>
      <c r="E197" s="391"/>
      <c r="F197" s="368"/>
      <c r="G197" s="368"/>
      <c r="H197" s="368"/>
      <c r="I197" s="368"/>
      <c r="J197" s="368"/>
      <c r="K197" s="368"/>
      <c r="L197" s="235"/>
      <c r="M197" s="291"/>
      <c r="N197" s="207"/>
      <c r="O197" s="70"/>
      <c r="T197" s="61"/>
      <c r="U197" s="61"/>
    </row>
    <row r="198" spans="1:23" ht="11.45" customHeight="1" thickBot="1">
      <c r="A198" s="345" t="s">
        <v>99</v>
      </c>
      <c r="B198" s="345"/>
      <c r="C198" s="345"/>
      <c r="D198" s="345"/>
      <c r="E198" s="345"/>
      <c r="F198" s="381"/>
      <c r="G198" s="381"/>
      <c r="H198" s="381"/>
      <c r="I198" s="381"/>
      <c r="J198" s="369"/>
      <c r="K198" s="368"/>
      <c r="L198" s="368"/>
      <c r="M198" s="235"/>
      <c r="N198" s="392"/>
      <c r="T198" s="61"/>
      <c r="U198" s="61"/>
    </row>
    <row r="199" spans="1:23" s="96" customFormat="1" ht="11.45" customHeight="1">
      <c r="A199" s="301"/>
      <c r="B199" s="301"/>
      <c r="C199" s="301"/>
      <c r="D199" s="301"/>
      <c r="E199" s="301"/>
      <c r="F199" s="554" t="s">
        <v>186</v>
      </c>
      <c r="G199" s="554"/>
      <c r="H199" s="554"/>
      <c r="I199" s="302"/>
      <c r="J199" s="306" t="s">
        <v>1</v>
      </c>
      <c r="K199" s="304"/>
      <c r="L199" s="304"/>
      <c r="M199" s="301"/>
      <c r="N199" s="305"/>
    </row>
    <row r="200" spans="1:23" ht="11.45" customHeight="1">
      <c r="A200" s="346" t="s">
        <v>123</v>
      </c>
      <c r="B200" s="346"/>
      <c r="C200" s="346"/>
      <c r="D200" s="346"/>
      <c r="E200" s="235"/>
      <c r="F200" s="441">
        <f>+$F$29</f>
        <v>2015</v>
      </c>
      <c r="G200" s="309"/>
      <c r="H200" s="310">
        <v>2014</v>
      </c>
      <c r="I200" s="368"/>
      <c r="J200" s="312">
        <v>2014</v>
      </c>
      <c r="K200" s="311"/>
      <c r="L200" s="368"/>
      <c r="M200" s="235"/>
      <c r="N200" s="392"/>
      <c r="T200" s="61"/>
      <c r="U200" s="61"/>
    </row>
    <row r="201" spans="1:23" ht="11.45" customHeight="1">
      <c r="A201" s="349"/>
      <c r="B201" s="349"/>
      <c r="C201" s="349"/>
      <c r="D201" s="349"/>
      <c r="E201" s="235"/>
      <c r="F201" s="383" t="s">
        <v>0</v>
      </c>
      <c r="G201" s="383"/>
      <c r="H201" s="383"/>
      <c r="I201" s="398"/>
      <c r="J201" s="398"/>
      <c r="K201" s="399"/>
      <c r="L201" s="368"/>
      <c r="M201" s="235"/>
      <c r="N201" s="281"/>
      <c r="P201" s="53"/>
      <c r="T201" s="61"/>
      <c r="U201" s="61"/>
    </row>
    <row r="202" spans="1:23" s="53" customFormat="1" ht="11.45" customHeight="1">
      <c r="A202" s="235"/>
      <c r="B202" s="235" t="s">
        <v>2</v>
      </c>
      <c r="C202" s="235"/>
      <c r="D202" s="235"/>
      <c r="E202" s="235"/>
      <c r="F202" s="223">
        <v>148.9</v>
      </c>
      <c r="G202" s="273"/>
      <c r="H202" s="223">
        <v>208.6</v>
      </c>
      <c r="I202" s="368"/>
      <c r="J202" s="223">
        <v>54.7</v>
      </c>
      <c r="K202" s="224"/>
      <c r="L202" s="368"/>
      <c r="M202" s="368"/>
      <c r="N202" s="368"/>
      <c r="O202" s="51"/>
      <c r="P202" s="203"/>
      <c r="V202" s="73"/>
      <c r="W202" s="73"/>
    </row>
    <row r="203" spans="1:23" s="53" customFormat="1" ht="11.45" customHeight="1">
      <c r="A203" s="235"/>
      <c r="B203" s="235" t="s">
        <v>48</v>
      </c>
      <c r="C203" s="235"/>
      <c r="D203" s="235"/>
      <c r="E203" s="235"/>
      <c r="F203" s="223">
        <v>79.3</v>
      </c>
      <c r="G203" s="273"/>
      <c r="H203" s="223">
        <v>97.8</v>
      </c>
      <c r="I203" s="368"/>
      <c r="J203" s="223">
        <v>92.2</v>
      </c>
      <c r="K203" s="224"/>
      <c r="L203" s="368"/>
      <c r="M203" s="368"/>
      <c r="N203" s="368"/>
      <c r="O203" s="51"/>
      <c r="P203"/>
      <c r="Q203"/>
      <c r="U203" s="73"/>
      <c r="V203" s="73"/>
    </row>
    <row r="204" spans="1:23" ht="11.45" customHeight="1">
      <c r="A204" s="235"/>
      <c r="B204" s="235" t="s">
        <v>47</v>
      </c>
      <c r="C204" s="235"/>
      <c r="D204" s="235"/>
      <c r="E204" s="235"/>
      <c r="F204" s="223">
        <v>8.6999999999999993</v>
      </c>
      <c r="G204" s="273"/>
      <c r="H204" s="223">
        <v>23</v>
      </c>
      <c r="I204" s="368"/>
      <c r="J204" s="223">
        <v>14.153</v>
      </c>
      <c r="K204" s="224"/>
      <c r="L204" s="368"/>
      <c r="M204" s="368"/>
      <c r="N204" s="368"/>
      <c r="O204"/>
      <c r="P204"/>
      <c r="Q204"/>
      <c r="U204" s="61"/>
      <c r="V204" s="61"/>
    </row>
    <row r="205" spans="1:23" s="53" customFormat="1" ht="11.45" customHeight="1">
      <c r="A205" s="235"/>
      <c r="B205" s="235" t="s">
        <v>15</v>
      </c>
      <c r="C205" s="235"/>
      <c r="D205" s="235"/>
      <c r="E205" s="235"/>
      <c r="F205" s="223">
        <v>-24.8</v>
      </c>
      <c r="G205" s="273"/>
      <c r="H205" s="223">
        <v>-25.1</v>
      </c>
      <c r="I205" s="368"/>
      <c r="J205" s="223">
        <v>-24.8</v>
      </c>
      <c r="K205" s="224"/>
      <c r="L205" s="368"/>
      <c r="M205" s="368"/>
      <c r="N205" s="368"/>
      <c r="O205" s="51"/>
      <c r="P205" s="84"/>
      <c r="Q205" s="86"/>
      <c r="R205" s="86"/>
      <c r="S205" s="86"/>
      <c r="T205" s="86"/>
      <c r="U205" s="74"/>
    </row>
    <row r="206" spans="1:23" ht="11.45" customHeight="1">
      <c r="A206" s="235"/>
      <c r="B206" s="235" t="s">
        <v>261</v>
      </c>
      <c r="C206" s="235"/>
      <c r="D206" s="235"/>
      <c r="E206" s="235"/>
      <c r="F206" s="223">
        <v>-1144.8</v>
      </c>
      <c r="G206" s="273"/>
      <c r="H206" s="223">
        <v>-1045.7</v>
      </c>
      <c r="I206" s="368"/>
      <c r="J206" s="223">
        <v>-1160.0999999999999</v>
      </c>
      <c r="K206" s="224"/>
      <c r="L206" s="368"/>
      <c r="M206" s="368"/>
      <c r="N206" s="368"/>
    </row>
    <row r="207" spans="1:23" ht="11.45" customHeight="1">
      <c r="A207" s="235"/>
      <c r="B207" s="235" t="s">
        <v>140</v>
      </c>
      <c r="C207" s="347"/>
      <c r="D207" s="347"/>
      <c r="E207" s="235"/>
      <c r="F207" s="223">
        <v>-23.2</v>
      </c>
      <c r="G207" s="273"/>
      <c r="H207" s="223">
        <v>-19</v>
      </c>
      <c r="I207" s="368"/>
      <c r="J207" s="223">
        <v>-24.065999999999999</v>
      </c>
      <c r="K207" s="224"/>
      <c r="L207" s="400"/>
      <c r="M207" s="400"/>
      <c r="N207" s="380"/>
    </row>
    <row r="208" spans="1:23" s="72" customFormat="1" ht="11.45" customHeight="1">
      <c r="A208" s="247"/>
      <c r="B208" s="247" t="s">
        <v>46</v>
      </c>
      <c r="C208" s="452"/>
      <c r="D208" s="452"/>
      <c r="E208" s="237"/>
      <c r="F208" s="225">
        <f>SUM(F202:F207)</f>
        <v>-955.90000000000009</v>
      </c>
      <c r="G208" s="221"/>
      <c r="H208" s="225">
        <f>SUM(H202:H207)</f>
        <v>-760.40000000000009</v>
      </c>
      <c r="I208" s="386"/>
      <c r="J208" s="225">
        <f>SUM(J202:J207)-0.1</f>
        <v>-1048.0129999999999</v>
      </c>
      <c r="K208" s="222"/>
      <c r="L208" s="237"/>
      <c r="M208" s="453"/>
      <c r="N208" s="450"/>
    </row>
    <row r="209" spans="1:20" ht="11.45" customHeight="1">
      <c r="A209" s="390"/>
      <c r="B209" s="401"/>
      <c r="C209" s="401"/>
      <c r="D209" s="401"/>
      <c r="E209" s="401"/>
      <c r="F209" s="531"/>
      <c r="G209" s="531"/>
      <c r="H209" s="531"/>
      <c r="I209" s="531"/>
      <c r="J209" s="531"/>
      <c r="K209" s="531">
        <f t="shared" ref="K209" si="0">K208-K202-K203-K204</f>
        <v>0</v>
      </c>
      <c r="L209" s="235"/>
      <c r="M209" s="291"/>
      <c r="N209" s="207"/>
    </row>
    <row r="210" spans="1:20" ht="11.45" customHeight="1">
      <c r="A210" s="402" t="s">
        <v>0</v>
      </c>
      <c r="B210" s="235"/>
      <c r="C210" s="403"/>
      <c r="D210" s="367"/>
      <c r="E210" s="367"/>
      <c r="F210" s="378"/>
      <c r="G210" s="378"/>
      <c r="H210" s="378"/>
      <c r="I210" s="400"/>
      <c r="J210" s="367"/>
      <c r="K210" s="404"/>
      <c r="L210" s="367"/>
      <c r="M210" s="367"/>
      <c r="N210" s="367"/>
    </row>
    <row r="211" spans="1:20" s="53" customFormat="1" ht="15" customHeight="1">
      <c r="A211" s="292" t="s">
        <v>258</v>
      </c>
      <c r="B211" s="298"/>
      <c r="C211" s="298"/>
      <c r="D211" s="298"/>
      <c r="E211" s="293"/>
      <c r="F211" s="293" t="s">
        <v>0</v>
      </c>
      <c r="G211" s="293"/>
      <c r="H211" s="293" t="s">
        <v>0</v>
      </c>
      <c r="I211" s="293"/>
      <c r="J211" s="293"/>
      <c r="K211" s="294"/>
      <c r="L211" s="293"/>
      <c r="M211" s="295"/>
      <c r="N211" s="296"/>
      <c r="O211" s="101"/>
      <c r="P211" s="101"/>
      <c r="Q211" s="101"/>
      <c r="R211" s="101"/>
      <c r="S211" s="101"/>
      <c r="T211" s="100"/>
    </row>
    <row r="212" spans="1:20" ht="11.45" customHeight="1">
      <c r="A212" s="402"/>
      <c r="B212" s="235"/>
      <c r="C212" s="403"/>
      <c r="D212" s="367"/>
      <c r="E212" s="367"/>
      <c r="F212" s="378"/>
      <c r="G212" s="378"/>
      <c r="H212" s="378"/>
      <c r="I212" s="400"/>
      <c r="J212" s="367"/>
      <c r="K212" s="404"/>
      <c r="L212" s="367"/>
      <c r="M212" s="367"/>
      <c r="N212" s="367"/>
    </row>
    <row r="213" spans="1:20" ht="11.45" customHeight="1" thickBot="1">
      <c r="A213" s="482" t="s">
        <v>29</v>
      </c>
      <c r="B213" s="272"/>
      <c r="C213" s="299"/>
      <c r="D213" s="299"/>
      <c r="E213" s="299"/>
      <c r="F213" s="424"/>
      <c r="G213" s="425"/>
      <c r="H213" s="426"/>
      <c r="I213" s="425"/>
      <c r="J213" s="224"/>
      <c r="K213" s="414"/>
      <c r="L213" s="376"/>
      <c r="M213" s="415"/>
      <c r="N213" s="342"/>
      <c r="O213" s="74"/>
    </row>
    <row r="214" spans="1:20" ht="11.45" customHeight="1">
      <c r="A214" s="427" t="s">
        <v>0</v>
      </c>
      <c r="B214" s="412"/>
      <c r="C214" s="391"/>
      <c r="D214" s="391"/>
      <c r="E214" s="391"/>
      <c r="F214" s="552" t="s">
        <v>6</v>
      </c>
      <c r="G214" s="552"/>
      <c r="H214" s="552"/>
      <c r="I214" s="476"/>
      <c r="J214" s="303" t="s">
        <v>21</v>
      </c>
      <c r="K214" s="368"/>
      <c r="L214" s="235"/>
      <c r="M214" s="291"/>
      <c r="N214" s="207"/>
    </row>
    <row r="215" spans="1:20" ht="11.45" customHeight="1">
      <c r="A215" s="390"/>
      <c r="B215" s="412"/>
      <c r="C215" s="391"/>
      <c r="D215" s="391"/>
      <c r="E215" s="391"/>
      <c r="F215" s="551" t="s">
        <v>186</v>
      </c>
      <c r="G215" s="551"/>
      <c r="H215" s="551"/>
      <c r="I215" s="476"/>
      <c r="J215" s="306" t="s">
        <v>1</v>
      </c>
      <c r="K215" s="368"/>
      <c r="L215" s="235"/>
      <c r="M215" s="291"/>
      <c r="N215" s="207"/>
    </row>
    <row r="216" spans="1:20" ht="11.45" customHeight="1">
      <c r="A216" s="427" t="s">
        <v>0</v>
      </c>
      <c r="B216" s="427"/>
      <c r="C216" s="250"/>
      <c r="D216" s="428"/>
      <c r="E216" s="250"/>
      <c r="F216" s="441">
        <v>2015</v>
      </c>
      <c r="G216" s="309"/>
      <c r="H216" s="310">
        <v>2014</v>
      </c>
      <c r="I216" s="311"/>
      <c r="J216" s="348">
        <v>2014</v>
      </c>
      <c r="K216" s="429"/>
      <c r="L216" s="429"/>
      <c r="M216" s="429"/>
      <c r="N216" s="429"/>
    </row>
    <row r="217" spans="1:20" ht="11.45" customHeight="1">
      <c r="A217" s="246" t="s">
        <v>30</v>
      </c>
      <c r="B217" s="256"/>
      <c r="C217" s="427"/>
      <c r="D217" s="430"/>
      <c r="E217" s="427"/>
      <c r="F217" s="532">
        <v>-0.09</v>
      </c>
      <c r="G217" s="431"/>
      <c r="H217" s="432">
        <v>2.1376230930508295E-2</v>
      </c>
      <c r="I217" s="433"/>
      <c r="J217" s="432">
        <v>-0.24</v>
      </c>
      <c r="K217" s="429"/>
      <c r="L217" s="429"/>
      <c r="M217" s="429"/>
      <c r="N217" s="429"/>
    </row>
    <row r="218" spans="1:20" ht="11.45" customHeight="1">
      <c r="A218" s="434" t="s">
        <v>126</v>
      </c>
      <c r="B218" s="434"/>
      <c r="C218" s="435"/>
      <c r="D218" s="434"/>
      <c r="E218" s="224"/>
      <c r="F218" s="436">
        <v>-0.09</v>
      </c>
      <c r="G218" s="223"/>
      <c r="H218" s="436">
        <v>2.1315127718229559E-2</v>
      </c>
      <c r="I218" s="433"/>
      <c r="J218" s="436">
        <v>-0.24</v>
      </c>
      <c r="K218" s="437"/>
      <c r="L218" s="437"/>
      <c r="M218" s="437"/>
      <c r="N218" s="437"/>
    </row>
    <row r="219" spans="1:20" ht="11.45" customHeight="1">
      <c r="A219" s="438" t="s">
        <v>43</v>
      </c>
      <c r="B219" s="283"/>
      <c r="C219" s="439"/>
      <c r="D219" s="265"/>
      <c r="E219" s="439"/>
      <c r="F219" s="447">
        <v>214114978</v>
      </c>
      <c r="G219" s="448"/>
      <c r="H219" s="429">
        <v>215192286</v>
      </c>
      <c r="I219" s="429"/>
      <c r="J219" s="429">
        <v>214603496</v>
      </c>
      <c r="K219" s="440"/>
      <c r="L219" s="440"/>
      <c r="M219" s="440"/>
      <c r="N219" s="440"/>
    </row>
    <row r="220" spans="1:20" ht="11.45" customHeight="1">
      <c r="A220" s="438" t="s">
        <v>127</v>
      </c>
      <c r="B220" s="283"/>
      <c r="C220" s="439"/>
      <c r="D220" s="265"/>
      <c r="E220" s="439"/>
      <c r="F220" s="447">
        <v>214776809</v>
      </c>
      <c r="G220" s="448"/>
      <c r="H220" s="429">
        <v>215809169</v>
      </c>
      <c r="I220" s="429"/>
      <c r="J220" s="429">
        <v>215390735</v>
      </c>
      <c r="K220" s="440"/>
      <c r="L220" s="440"/>
      <c r="M220" s="440"/>
      <c r="N220" s="440"/>
    </row>
    <row r="221" spans="1:20" ht="11.45" customHeight="1">
      <c r="A221" s="438"/>
      <c r="B221" s="283"/>
      <c r="C221" s="439"/>
      <c r="D221" s="265"/>
      <c r="E221" s="439"/>
      <c r="F221" s="447"/>
      <c r="G221" s="448"/>
      <c r="H221" s="429"/>
      <c r="I221" s="429"/>
      <c r="J221" s="429"/>
      <c r="K221" s="440"/>
      <c r="L221" s="440"/>
      <c r="M221" s="440"/>
      <c r="N221" s="440"/>
    </row>
    <row r="222" spans="1:20" ht="11.45" customHeight="1">
      <c r="A222" s="438"/>
      <c r="B222" s="283"/>
      <c r="C222" s="439"/>
      <c r="D222" s="265"/>
      <c r="E222" s="439"/>
      <c r="F222" s="447"/>
      <c r="G222" s="448"/>
      <c r="H222" s="429"/>
      <c r="I222" s="429"/>
      <c r="J222" s="429"/>
      <c r="K222" s="440"/>
      <c r="L222" s="440"/>
      <c r="M222" s="440"/>
      <c r="N222" s="440"/>
    </row>
    <row r="223" spans="1:20" s="53" customFormat="1" ht="15" customHeight="1">
      <c r="A223" s="292" t="s">
        <v>259</v>
      </c>
      <c r="B223" s="298"/>
      <c r="C223" s="298"/>
      <c r="D223" s="298"/>
      <c r="E223" s="293"/>
      <c r="F223" s="293"/>
      <c r="G223" s="293"/>
      <c r="H223" s="293"/>
      <c r="I223" s="293"/>
      <c r="J223" s="293"/>
      <c r="K223" s="294"/>
      <c r="L223" s="293"/>
      <c r="M223" s="295"/>
      <c r="N223" s="296"/>
      <c r="O223" s="101"/>
      <c r="P223" s="101"/>
      <c r="Q223" s="101"/>
      <c r="R223" s="101"/>
      <c r="S223" s="101"/>
      <c r="T223" s="100"/>
    </row>
    <row r="224" spans="1:20" ht="11.45" customHeight="1">
      <c r="A224" s="438"/>
      <c r="B224" s="283"/>
      <c r="C224" s="439"/>
      <c r="D224" s="265"/>
      <c r="E224" s="439"/>
      <c r="F224" s="447"/>
      <c r="G224" s="448"/>
      <c r="H224" s="429"/>
      <c r="I224" s="429"/>
      <c r="J224" s="429"/>
      <c r="K224" s="440"/>
      <c r="L224" s="440"/>
      <c r="M224" s="440"/>
      <c r="N224" s="440"/>
    </row>
    <row r="225" spans="1:21" s="53" customFormat="1" ht="11.45" customHeight="1" thickBot="1">
      <c r="A225" s="299" t="s">
        <v>236</v>
      </c>
      <c r="B225" s="299"/>
      <c r="C225" s="299"/>
      <c r="D225" s="405"/>
      <c r="E225" s="381"/>
      <c r="F225" s="381"/>
      <c r="G225" s="381"/>
      <c r="H225" s="381"/>
      <c r="I225" s="381"/>
      <c r="J225" s="381"/>
      <c r="K225" s="375"/>
      <c r="L225" s="368"/>
      <c r="M225" s="400"/>
      <c r="N225" s="406"/>
      <c r="P225" s="84"/>
      <c r="Q225" s="86"/>
      <c r="R225" s="86"/>
      <c r="S225" s="86"/>
      <c r="T225" s="86"/>
      <c r="U225" s="74"/>
    </row>
    <row r="226" spans="1:21" s="96" customFormat="1" ht="11.45" customHeight="1">
      <c r="A226" s="301"/>
      <c r="B226" s="301"/>
      <c r="C226" s="301"/>
      <c r="D226" s="301"/>
      <c r="E226" s="301"/>
      <c r="F226" s="552" t="s">
        <v>6</v>
      </c>
      <c r="G226" s="552"/>
      <c r="H226" s="552"/>
      <c r="I226" s="302"/>
      <c r="J226" s="303" t="s">
        <v>21</v>
      </c>
      <c r="K226" s="304"/>
      <c r="L226" s="304"/>
      <c r="M226" s="301"/>
      <c r="N226" s="305"/>
    </row>
    <row r="227" spans="1:21" s="96" customFormat="1" ht="11.45" customHeight="1">
      <c r="A227" s="301"/>
      <c r="B227" s="301"/>
      <c r="C227" s="301"/>
      <c r="D227" s="301"/>
      <c r="E227" s="301"/>
      <c r="F227" s="551" t="s">
        <v>186</v>
      </c>
      <c r="G227" s="551"/>
      <c r="H227" s="551"/>
      <c r="I227" s="302"/>
      <c r="J227" s="306" t="s">
        <v>1</v>
      </c>
      <c r="K227" s="304"/>
      <c r="L227" s="304"/>
      <c r="M227" s="301"/>
      <c r="N227" s="305"/>
    </row>
    <row r="228" spans="1:21" ht="11.45" customHeight="1">
      <c r="A228" s="346" t="s">
        <v>123</v>
      </c>
      <c r="B228" s="210"/>
      <c r="C228" s="210"/>
      <c r="D228" s="210"/>
      <c r="E228" s="207"/>
      <c r="F228" s="441">
        <v>2015</v>
      </c>
      <c r="G228" s="309"/>
      <c r="H228" s="310">
        <v>2014</v>
      </c>
      <c r="I228" s="311"/>
      <c r="J228" s="348">
        <v>2014</v>
      </c>
      <c r="K228" s="370" t="s">
        <v>0</v>
      </c>
      <c r="L228" s="407"/>
      <c r="M228" s="408"/>
      <c r="N228" s="370"/>
      <c r="O228" s="203"/>
    </row>
    <row r="229" spans="1:21" ht="11.45" customHeight="1">
      <c r="A229" s="382"/>
      <c r="B229" s="382"/>
      <c r="C229" s="382"/>
      <c r="D229" s="382"/>
      <c r="E229" s="207"/>
      <c r="F229" s="236"/>
      <c r="G229" s="236"/>
      <c r="H229" s="236"/>
      <c r="I229" s="236"/>
      <c r="J229" s="236"/>
      <c r="K229" s="236"/>
      <c r="L229" s="236"/>
      <c r="M229" s="236"/>
      <c r="N229" s="409"/>
      <c r="O229" s="74"/>
    </row>
    <row r="230" spans="1:21" ht="11.45" customHeight="1">
      <c r="A230" s="207"/>
      <c r="B230" s="207" t="s">
        <v>227</v>
      </c>
      <c r="C230" s="207"/>
      <c r="D230" s="207"/>
      <c r="E230" s="207"/>
      <c r="F230" s="223">
        <v>-4.3</v>
      </c>
      <c r="G230" s="339"/>
      <c r="H230" s="223">
        <v>0.1</v>
      </c>
      <c r="I230" s="339"/>
      <c r="J230" s="223">
        <v>-34.700000000000003</v>
      </c>
      <c r="K230" s="339"/>
      <c r="L230" s="410"/>
      <c r="M230" s="411"/>
      <c r="N230" s="334"/>
      <c r="O230" s="204"/>
    </row>
    <row r="231" spans="1:21" ht="11.45" customHeight="1">
      <c r="A231" s="207"/>
      <c r="B231" s="267" t="s">
        <v>228</v>
      </c>
      <c r="C231" s="412"/>
      <c r="D231" s="412"/>
      <c r="E231" s="207"/>
      <c r="F231" s="223">
        <v>0.9</v>
      </c>
      <c r="G231" s="340"/>
      <c r="H231" s="223">
        <v>0</v>
      </c>
      <c r="I231" s="340"/>
      <c r="J231" s="223">
        <v>6.8</v>
      </c>
      <c r="K231" s="340"/>
      <c r="L231" s="375"/>
      <c r="M231" s="413"/>
      <c r="N231" s="368"/>
      <c r="O231" s="204"/>
    </row>
    <row r="232" spans="1:21" s="72" customFormat="1" ht="11.45" customHeight="1">
      <c r="A232" s="209"/>
      <c r="B232" s="449" t="s">
        <v>184</v>
      </c>
      <c r="C232" s="209"/>
      <c r="D232" s="209"/>
      <c r="E232" s="450"/>
      <c r="F232" s="225">
        <f>SUM(F230:F231)</f>
        <v>-3.4</v>
      </c>
      <c r="G232" s="414"/>
      <c r="H232" s="225">
        <f>SUM(H230:H231)</f>
        <v>0.1</v>
      </c>
      <c r="I232" s="342"/>
      <c r="J232" s="225">
        <f>SUM(J230:J231)</f>
        <v>-27.900000000000002</v>
      </c>
      <c r="K232" s="414"/>
      <c r="L232" s="376"/>
      <c r="M232" s="415"/>
      <c r="N232" s="342"/>
      <c r="O232" s="451"/>
    </row>
    <row r="233" spans="1:21" ht="11.45" customHeight="1">
      <c r="A233" s="416"/>
      <c r="B233" s="274" t="s">
        <v>229</v>
      </c>
      <c r="C233" s="235"/>
      <c r="D233" s="235"/>
      <c r="E233" s="290"/>
      <c r="F233" s="223"/>
      <c r="G233" s="446"/>
      <c r="H233" s="223"/>
      <c r="I233" s="417"/>
      <c r="J233" s="223"/>
      <c r="K233" s="406"/>
      <c r="L233" s="418"/>
      <c r="M233" s="419"/>
      <c r="N233" s="406"/>
      <c r="O233" s="74"/>
    </row>
    <row r="234" spans="1:21" ht="11.45" customHeight="1">
      <c r="A234" s="207" t="s">
        <v>0</v>
      </c>
      <c r="B234" s="268" t="s">
        <v>212</v>
      </c>
      <c r="C234" s="235"/>
      <c r="D234" s="235"/>
      <c r="E234" s="207"/>
      <c r="F234" s="223">
        <v>0</v>
      </c>
      <c r="G234" s="207"/>
      <c r="H234" s="223">
        <v>0</v>
      </c>
      <c r="I234" s="291"/>
      <c r="J234" s="223">
        <v>0</v>
      </c>
      <c r="K234" s="235"/>
      <c r="L234" s="404"/>
      <c r="M234" s="420"/>
      <c r="N234" s="406"/>
      <c r="O234" s="74"/>
    </row>
    <row r="235" spans="1:21" ht="11.45" customHeight="1">
      <c r="A235" s="207"/>
      <c r="B235" s="412" t="s">
        <v>234</v>
      </c>
      <c r="C235" s="207"/>
      <c r="D235" s="207"/>
      <c r="E235" s="207"/>
      <c r="F235" s="223">
        <v>0</v>
      </c>
      <c r="G235" s="339"/>
      <c r="H235" s="223">
        <v>9.1</v>
      </c>
      <c r="I235" s="339"/>
      <c r="J235" s="223">
        <v>9.1</v>
      </c>
      <c r="K235" s="339"/>
      <c r="L235" s="410"/>
      <c r="M235" s="421"/>
      <c r="N235" s="334"/>
      <c r="O235" s="204"/>
    </row>
    <row r="236" spans="1:21" ht="11.45" customHeight="1">
      <c r="A236" s="207"/>
      <c r="B236" s="267" t="s">
        <v>230</v>
      </c>
      <c r="C236" s="412"/>
      <c r="D236" s="412"/>
      <c r="E236" s="207"/>
      <c r="F236" s="223">
        <v>0</v>
      </c>
      <c r="G236" s="340"/>
      <c r="H236" s="223">
        <v>-2.5</v>
      </c>
      <c r="I236" s="340"/>
      <c r="J236" s="223">
        <v>-2.5</v>
      </c>
      <c r="K236" s="340"/>
      <c r="L236" s="375"/>
      <c r="M236" s="422"/>
      <c r="N236" s="368"/>
      <c r="O236" s="204"/>
    </row>
    <row r="237" spans="1:21" ht="11.45" customHeight="1">
      <c r="A237" s="206"/>
      <c r="B237" s="274" t="s">
        <v>231</v>
      </c>
      <c r="C237" s="206"/>
      <c r="D237" s="206"/>
      <c r="E237" s="207"/>
      <c r="F237" s="223"/>
      <c r="G237" s="414"/>
      <c r="H237" s="223" t="s">
        <v>0</v>
      </c>
      <c r="I237" s="342"/>
      <c r="J237" s="223" t="s">
        <v>0</v>
      </c>
      <c r="K237" s="414"/>
      <c r="L237" s="376"/>
      <c r="M237" s="415"/>
      <c r="N237" s="342"/>
      <c r="O237" s="74"/>
    </row>
    <row r="238" spans="1:21" ht="11.45" customHeight="1">
      <c r="A238" s="423"/>
      <c r="B238" s="207" t="s">
        <v>212</v>
      </c>
      <c r="C238" s="401"/>
      <c r="D238" s="401"/>
      <c r="E238" s="401"/>
      <c r="F238" s="223">
        <v>0</v>
      </c>
      <c r="G238" s="375"/>
      <c r="H238" s="223">
        <v>0</v>
      </c>
      <c r="I238" s="368"/>
      <c r="J238" s="223">
        <v>-1.1000000000000001</v>
      </c>
      <c r="K238" s="368"/>
      <c r="L238" s="235"/>
      <c r="M238" s="291"/>
      <c r="N238" s="207"/>
    </row>
    <row r="239" spans="1:21" ht="11.45" customHeight="1">
      <c r="A239" s="390"/>
      <c r="B239" s="412" t="s">
        <v>234</v>
      </c>
      <c r="C239" s="391"/>
      <c r="D239" s="391"/>
      <c r="E239" s="391"/>
      <c r="F239" s="223">
        <v>0</v>
      </c>
      <c r="G239" s="223"/>
      <c r="H239" s="223">
        <v>0</v>
      </c>
      <c r="I239" s="223"/>
      <c r="J239" s="223">
        <v>0</v>
      </c>
      <c r="K239" s="368"/>
      <c r="L239" s="235"/>
      <c r="M239" s="291"/>
      <c r="N239" s="207"/>
    </row>
    <row r="240" spans="1:21" ht="11.45" customHeight="1">
      <c r="A240" s="423"/>
      <c r="B240" s="490" t="s">
        <v>232</v>
      </c>
      <c r="C240" s="401"/>
      <c r="D240" s="401"/>
      <c r="E240" s="401"/>
      <c r="F240" s="223">
        <v>0.9</v>
      </c>
      <c r="G240" s="375"/>
      <c r="H240" s="223">
        <v>-0.7</v>
      </c>
      <c r="I240" s="368"/>
      <c r="J240" s="223">
        <v>-2</v>
      </c>
      <c r="K240" s="368"/>
      <c r="L240" s="235"/>
      <c r="M240" s="291"/>
      <c r="N240" s="207"/>
    </row>
    <row r="241" spans="1:15" ht="11.45" customHeight="1">
      <c r="A241" s="390"/>
      <c r="B241" s="267" t="s">
        <v>233</v>
      </c>
      <c r="C241" s="391"/>
      <c r="D241" s="391"/>
      <c r="E241" s="391"/>
      <c r="F241" s="223">
        <v>-0.5</v>
      </c>
      <c r="G241" s="223"/>
      <c r="H241" s="223">
        <v>0.2</v>
      </c>
      <c r="I241" s="223"/>
      <c r="J241" s="223">
        <v>0.2</v>
      </c>
      <c r="K241" s="368"/>
      <c r="L241" s="235"/>
      <c r="M241" s="291"/>
      <c r="N241" s="207"/>
    </row>
    <row r="242" spans="1:15" s="72" customFormat="1" ht="11.45" customHeight="1">
      <c r="A242" s="209"/>
      <c r="B242" s="449" t="s">
        <v>235</v>
      </c>
      <c r="C242" s="209"/>
      <c r="D242" s="209"/>
      <c r="E242" s="450"/>
      <c r="F242" s="225">
        <f>SUM(F235:F241)</f>
        <v>0.4</v>
      </c>
      <c r="G242" s="414"/>
      <c r="H242" s="225">
        <f>SUM(H235:H241)</f>
        <v>6.1</v>
      </c>
      <c r="I242" s="342"/>
      <c r="J242" s="225">
        <f>SUM(J235:J241)</f>
        <v>3.7</v>
      </c>
      <c r="K242" s="414"/>
      <c r="L242" s="376"/>
      <c r="M242" s="415"/>
      <c r="N242" s="342"/>
      <c r="O242" s="451"/>
    </row>
    <row r="243" spans="1:15" ht="11.1" customHeight="1">
      <c r="A243" s="206"/>
      <c r="B243" s="267"/>
      <c r="C243" s="206"/>
      <c r="D243" s="206"/>
      <c r="E243" s="207"/>
      <c r="F243" s="222"/>
      <c r="G243" s="414"/>
      <c r="H243" s="224"/>
      <c r="I243" s="342"/>
      <c r="J243" s="224"/>
      <c r="K243" s="414"/>
      <c r="L243" s="376"/>
      <c r="M243" s="415"/>
      <c r="N243" s="342"/>
      <c r="O243" s="74"/>
    </row>
    <row r="244" spans="1:15" ht="15">
      <c r="A244" s="438"/>
      <c r="B244" s="283"/>
      <c r="C244" s="439"/>
      <c r="D244" s="265"/>
      <c r="E244" s="439"/>
      <c r="F244" s="429"/>
      <c r="G244" s="439"/>
      <c r="H244" s="429"/>
      <c r="I244" s="429"/>
      <c r="J244" s="429"/>
      <c r="K244" s="440"/>
      <c r="L244" s="440"/>
      <c r="M244" s="440"/>
      <c r="N244" s="440"/>
    </row>
    <row r="245" spans="1:15" ht="15">
      <c r="A245" s="438"/>
      <c r="B245" s="283"/>
      <c r="C245" s="439"/>
      <c r="D245" s="265"/>
      <c r="E245" s="439"/>
      <c r="F245" s="429"/>
      <c r="G245" s="439"/>
      <c r="H245" s="429"/>
      <c r="I245" s="429"/>
      <c r="J245" s="429"/>
      <c r="K245" s="440"/>
      <c r="L245" s="440"/>
      <c r="M245" s="440"/>
      <c r="N245" s="440"/>
    </row>
    <row r="246" spans="1:15" ht="15">
      <c r="A246" s="438"/>
      <c r="B246" s="283"/>
      <c r="C246" s="439"/>
      <c r="D246" s="265"/>
      <c r="E246" s="439"/>
      <c r="F246" s="429"/>
      <c r="G246" s="439"/>
      <c r="H246" s="429"/>
      <c r="I246" s="429"/>
      <c r="J246" s="429"/>
      <c r="K246" s="440"/>
      <c r="L246" s="440"/>
      <c r="M246" s="440"/>
      <c r="N246" s="440"/>
    </row>
    <row r="247" spans="1:15" ht="15">
      <c r="A247" s="438"/>
      <c r="B247" s="283"/>
      <c r="C247" s="439"/>
      <c r="D247" s="265"/>
      <c r="E247" s="439"/>
      <c r="F247" s="429"/>
      <c r="G247" s="439"/>
      <c r="H247" s="429"/>
      <c r="I247" s="429"/>
      <c r="J247" s="429"/>
      <c r="K247" s="440"/>
      <c r="L247" s="440"/>
      <c r="M247" s="440"/>
      <c r="N247" s="440"/>
    </row>
    <row r="248" spans="1:15" ht="15">
      <c r="A248" s="438"/>
      <c r="B248" s="283"/>
      <c r="C248" s="439"/>
      <c r="D248" s="265"/>
      <c r="E248" s="439"/>
      <c r="F248" s="429"/>
      <c r="G248" s="439"/>
      <c r="H248" s="429"/>
      <c r="I248" s="429"/>
      <c r="J248" s="429"/>
      <c r="K248" s="440"/>
      <c r="L248" s="440"/>
      <c r="M248" s="440"/>
      <c r="N248" s="440"/>
    </row>
  </sheetData>
  <mergeCells count="30">
    <mergeCell ref="F227:H227"/>
    <mergeCell ref="F157:H157"/>
    <mergeCell ref="F199:H199"/>
    <mergeCell ref="F226:H226"/>
    <mergeCell ref="F158:H158"/>
    <mergeCell ref="F173:H173"/>
    <mergeCell ref="F188:H188"/>
    <mergeCell ref="F214:H214"/>
    <mergeCell ref="F215:H215"/>
    <mergeCell ref="F124:H124"/>
    <mergeCell ref="F125:H125"/>
    <mergeCell ref="F140:H140"/>
    <mergeCell ref="B134:D134"/>
    <mergeCell ref="F99:H99"/>
    <mergeCell ref="F67:H67"/>
    <mergeCell ref="F66:H66"/>
    <mergeCell ref="F112:H112"/>
    <mergeCell ref="F113:H113"/>
    <mergeCell ref="A1:N1"/>
    <mergeCell ref="F27:H27"/>
    <mergeCell ref="F28:H28"/>
    <mergeCell ref="F39:H39"/>
    <mergeCell ref="F98:H98"/>
    <mergeCell ref="F6:H6"/>
    <mergeCell ref="F7:H7"/>
    <mergeCell ref="F85:H85"/>
    <mergeCell ref="F86:H86"/>
    <mergeCell ref="F40:H40"/>
    <mergeCell ref="F51:H51"/>
    <mergeCell ref="F52:H52"/>
  </mergeCells>
  <printOptions horizontalCentered="1"/>
  <pageMargins left="0.5" right="0.25" top="0.39369999999999999" bottom="0.5" header="0.31496062992126" footer="0.23619999999999999"/>
  <pageSetup paperSize="9" scale="77" fitToHeight="3" orientation="portrait" r:id="rId1"/>
  <headerFooter alignWithMargins="0"/>
  <rowBreaks count="4" manualBreakCount="4">
    <brk id="79" max="10" man="1"/>
    <brk id="154" max="10" man="1"/>
    <brk id="222" max="10" man="1"/>
    <brk id="245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C78E1E0ECFF841955DBE90923409E7" ma:contentTypeVersion="0" ma:contentTypeDescription="Create a new document." ma:contentTypeScope="" ma:versionID="968beafc1b8c3291ab4ce81507436c1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45D089-5F7E-4BD1-810E-21FFCF820613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08C0A091-0C62-4F9E-9870-CC0EA8EADB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Gulliksen</dc:creator>
  <cp:lastModifiedBy>Bard Stenberg</cp:lastModifiedBy>
  <cp:lastPrinted>2015-04-22T06:31:45Z</cp:lastPrinted>
  <dcterms:created xsi:type="dcterms:W3CDTF">1997-04-22T19:06:36Z</dcterms:created>
  <dcterms:modified xsi:type="dcterms:W3CDTF">2015-04-29T19:18:28Z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0x0101008FC78E1E0ECFF841955DBE90923409E7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Elke.Heintzberger@pgs.com</vt:lpwstr>
  </property>
  <property fmtid="{D5CDD505-2E9C-101B-9397-08002B2CF9AE}" pid="20" name="_dlc_policyId">
    <vt:lpwstr>0x0101001BA8192A63AC2947BE19EEE885D49368|-1316564176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03/28/2015 23:23:43</vt:lpwstr>
  </property>
  <property fmtid="{D5CDD505-2E9C-101B-9397-08002B2CF9AE}" pid="24" name="BUTxt">
    <vt:lpwstr>Consol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_dlc_ItemStageId">
    <vt:lpwstr>1</vt:lpwstr>
  </property>
</Properties>
</file>