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0965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s" sheetId="18" r:id="rId6"/>
    <sheet name="Note 1 table" sheetId="22" r:id="rId7"/>
    <sheet name="Note 2 table" sheetId="19" r:id="rId8"/>
  </sheets>
  <definedNames>
    <definedName name="ARCQ_CF_account_receivabale_etc_Ht">#REF!</definedName>
    <definedName name="ARCQ_CF_accounts_payable_Ht">#REF!</definedName>
    <definedName name="ARCQ_CF_cash_beginning_of_periode_Ht">#REF!</definedName>
    <definedName name="ARCQ_CF_deferred_revenues_Ht">#REF!</definedName>
    <definedName name="ARCQ_CF_depreciation_Ht">#REF!</definedName>
    <definedName name="ARCQ_CF_income_taxes_paid_Ht">#REF!</definedName>
    <definedName name="ARCQ_CF_interest_expense_Ht">#REF!</definedName>
    <definedName name="ARCQ_CF_interest_paid_debt_Ht">#REF!</definedName>
    <definedName name="ARCQ_CF_investment_intangible_assets_Ht">#REF!</definedName>
    <definedName name="ARCQ_CF_investment_MCL_Ht">#REF!</definedName>
    <definedName name="ARCQ_CF_investment_other_assets_Ht">#REF!</definedName>
    <definedName name="ARCQ_CF_investment_property_Ht">#REF!</definedName>
    <definedName name="ARCQ_CF_loss_gain_sale_of_assets_Ht">#REF!</definedName>
    <definedName name="ARCQ_CF_NET_CASH_END_OF_PERIOD_Ht">#REF!</definedName>
    <definedName name="ARCQ_CF_NET_CASH_FINANCING_Ht">#REF!</definedName>
    <definedName name="ARCQ_CF_NET_CASH_INVESTING_Ht">#REF!</definedName>
    <definedName name="ARCQ_CF_NET_CASH_OPERATING_Ht">#REF!</definedName>
    <definedName name="ARCQ_CF_net_change_revolving_credit_Ht">#REF!</definedName>
    <definedName name="ARCQ_CF_Net_inc_dec_cash_Ht">#REF!</definedName>
    <definedName name="ARCQ_CF_Net_income_Ht">#REF!</definedName>
    <definedName name="ARCQ_CF_other_items_Ht">#REF!</definedName>
    <definedName name="ARCQ_CF_other_items_operating_activities_Ht">#REF!</definedName>
    <definedName name="ARCQ_CF_other_items_operating_activities_LT_Ht">#REF!</definedName>
    <definedName name="ARCQ_CF_payment_lease_classified_as_interest_Ht">#REF!</definedName>
    <definedName name="ARCQ_CF_payment_lease_liabilities_Ht">#REF!</definedName>
    <definedName name="ARCQ_CF_proceeds_from_sale_of_assets_Ht">#REF!</definedName>
    <definedName name="ARCQ_CF_repayment_debt_Ht">#REF!</definedName>
    <definedName name="ARCQ_CF_share_of_results_Ht">#REF!</definedName>
    <definedName name="ARCQ_CostSale_Gross_Ht">#REF!</definedName>
    <definedName name="ARCQ_CostSales_net_Ht">#REF!</definedName>
    <definedName name="ARCQ_CostSales_Steaming_Ht">#REF!</definedName>
    <definedName name="ARCQ_Depreciation_CapSteam_Ht">#REF!</definedName>
    <definedName name="ARCQ_Depreciation_Gross_Ht">#REF!</definedName>
    <definedName name="ARCQ_Depreciation_Net_Ht">#REF!</definedName>
    <definedName name="ARCQ_FinancialOther_Agio_Ht">#REF!</definedName>
    <definedName name="ARCQ_FinancialOther_Ht">#REF!</definedName>
    <definedName name="ARCQ_FinancialOther_InterestIncome_Ht">#REF!</definedName>
    <definedName name="ARCQ_FinancialOther_Other_Ht">#REF!</definedName>
    <definedName name="ARCQ_impairment_otherintangibleassets_Ht">#REF!</definedName>
    <definedName name="ARCQ_impairment_propertyandequipment_Ht">#REF!</definedName>
    <definedName name="ARCQ_Income_tax_current_tax_Ht">#REF!</definedName>
    <definedName name="ARCQ_InterestExpenses_CAP_Ht">#REF!</definedName>
    <definedName name="ARCQ_InterestExpenses_Gross_Ht">#REF!</definedName>
    <definedName name="ARCQ_InterestExpenses_Lease_Ht">#REF!</definedName>
    <definedName name="ARCQ_InterestExpenses_NET_Ht">#REF!</definedName>
    <definedName name="ARCQ_MCAmort_Accelerated_REP_Ht">#REF!</definedName>
    <definedName name="ARCQ_MCAmort_Amortization_REP_Ht">#REF!</definedName>
    <definedName name="ARCQ_MCAmort_AmortOnly_SEG_Ht">#REF!</definedName>
    <definedName name="ARCQ_MCAmort_Impairment_REP_Ht">#REF!</definedName>
    <definedName name="ARCQ_MCAmort_TOTAL_REP_Ht">#REF!</definedName>
    <definedName name="ARCQ_MCCAP_Cash_Ht">#REF!</definedName>
    <definedName name="ARCQ_NOTE9_Change_WC_and_Capital_lease_Ht">#REF!</definedName>
    <definedName name="ARCQ_NOTE9_other_Ht">#REF!</definedName>
    <definedName name="ARCQ_NOTE9_processing_equipment_Ht">#REF!</definedName>
    <definedName name="ARCQ_NOTE9_seismic_Ht">#REF!</definedName>
    <definedName name="ARCQ_NOTE9_vessel_upgrade_Ht">#REF!</definedName>
    <definedName name="ARCQ_other_charges_onerous_customercontr_Ht">#REF!</definedName>
    <definedName name="ARCQ_other_charges_onerous_leasecontr_Ht">#REF!</definedName>
    <definedName name="ARCQ_other_charges_OTHER_Ht">#REF!</definedName>
    <definedName name="ARCQ_other_charges_severance_Ht">#REF!</definedName>
    <definedName name="ARCQ_other_charges_writdown_supply_Ht">#REF!</definedName>
    <definedName name="ARCQ_RaD_Cap_Ht">#REF!</definedName>
    <definedName name="ARCQ_RaD_Gross_Ht">#REF!</definedName>
    <definedName name="ARCQ_RaD_Net_Ht">#REF!</definedName>
    <definedName name="ARCQ_Revenues_CONTRACT_Ht">#REF!</definedName>
    <definedName name="ARCQ_Revenues_IMG_Ht">#REF!</definedName>
    <definedName name="ARCQ_Revenues_MCLATE_Ht">#REF!</definedName>
    <definedName name="ARCQ_Revenues_MCPREF_REP_Ht">#REF!</definedName>
    <definedName name="ARCQ_Revenues_MCPREF_SEG_Ht">#REF!</definedName>
    <definedName name="ARCQ_Revenues_OTHER_Ht">#REF!</definedName>
    <definedName name="ARCQ_Revenues_Total_REP_Ht">#REF!</definedName>
    <definedName name="ARCQ_Revenues_Total_SEG_Ht">#REF!</definedName>
    <definedName name="ARCQ_SGA_Ht">#REF!</definedName>
    <definedName name="ARCQ_ShareAssociated_Ht">#REF!</definedName>
    <definedName name="ARCQ_Special_Ht">#REF!</definedName>
    <definedName name="ARCQ_TaxDeferred_Ht">#REF!</definedName>
    <definedName name="ARCQ_TaxExpense_Ht">#REF!</definedName>
    <definedName name="ARCQ_vessel_allocation_contract_Ht">#REF!</definedName>
    <definedName name="ARCQ_vessel_allocation_Multiclient_Ht">#REF!</definedName>
    <definedName name="ARCQ_vessel_allocation_stacked_standby_Ht">#REF!</definedName>
    <definedName name="ARCQ_vessel_allocation_steaming_Ht">#REF!</definedName>
    <definedName name="ARCQ_vessel_allocation_yard_Ht">#REF!</definedName>
    <definedName name="ARCY_BS_AccOtherLiabilities_Ht">#REF!</definedName>
    <definedName name="ARCY_BS_AccruedRevenuesOther_Ht">#REF!</definedName>
    <definedName name="ARCY_BS_Accumulated_earnings_Ht">#REF!</definedName>
    <definedName name="ARCY_BS_additional_paid_in_capital_Ht">#REF!</definedName>
    <definedName name="ARCY_BS_AP_Ht">#REF!</definedName>
    <definedName name="ARCY_BS_AR_Net_Ht">#REF!</definedName>
    <definedName name="ARCY_BS_AssetHeldSale_Ht">#REF!</definedName>
    <definedName name="ARCY_BS_Cash_Ht">#REF!</definedName>
    <definedName name="ARCY_BS_common_stock_Ht">#REF!</definedName>
    <definedName name="ARCY_BS_DeffRev_Ht">#REF!</definedName>
    <definedName name="ARCY_BS_DeffTaxLiab_Ht">#REF!</definedName>
    <definedName name="ARCY_BS_IBD_LT_CapLease_Ht">#REF!</definedName>
    <definedName name="ARCY_BS_IBD_LT_Ht">#REF!</definedName>
    <definedName name="ARCY_BS_IBD_ST_ExLease_Ht">#REF!</definedName>
    <definedName name="ARCY_BS_IBD_ST_Leases_Ht">#REF!</definedName>
    <definedName name="ARCY_BS_IncomeTaxPayable_Ht">#REF!</definedName>
    <definedName name="ARCY_BS_MC_Ht">#REF!</definedName>
    <definedName name="ARCY_BS_Other_capital_reserves_Ht">#REF!</definedName>
    <definedName name="ARCY_BS_OtherCurrentAssets_Ht">#REF!</definedName>
    <definedName name="ARCY_BS_OtherIntangibleAssets_Ht">#REF!</definedName>
    <definedName name="ARCY_BS_OtherLongTermLiab_Ht">#REF!</definedName>
    <definedName name="ARCY_BS_OtherLTAssets_Ht">#REF!</definedName>
    <definedName name="ARCY_BS_PPE_Ht">#REF!</definedName>
    <definedName name="ARCY_BS_RestrictedLT_Ht">#REF!</definedName>
    <definedName name="ARCY_BS_RestrictedST_Ht">#REF!</definedName>
    <definedName name="ARCY_CF_account_receivabale_etc_Ht">#REF!</definedName>
    <definedName name="ARCY_CF_accounts_payable_Ht">#REF!</definedName>
    <definedName name="ARCY_CF_cash_beginning_of_periode_Ht">#REF!</definedName>
    <definedName name="ARCY_CF_deferred_revenues_Ht">#REF!</definedName>
    <definedName name="ARCY_CF_depreciation_Ht">#REF!</definedName>
    <definedName name="ARCY_CF_income_taxes_paid_Ht">#REF!</definedName>
    <definedName name="ARCY_CF_interest_expense_Ht">#REF!</definedName>
    <definedName name="ARCY_CF_interest_paid_debt_Ht">#REF!</definedName>
    <definedName name="ARCY_CF_investment_intangible_assets_Ht">#REF!</definedName>
    <definedName name="ARCY_CF_investment_MCL_Ht">#REF!</definedName>
    <definedName name="ARCY_CF_investment_other_assets_Ht">#REF!</definedName>
    <definedName name="ARCY_CF_investment_property_Ht">#REF!</definedName>
    <definedName name="ARCY_CF_loss_gain_sale_of_assets_Ht">#REF!</definedName>
    <definedName name="ARCY_CF_NET_CASH_END_OF_PERIOD_Ht">#REF!</definedName>
    <definedName name="ARCY_CF_NET_CASH_FINANCING_Ht">#REF!</definedName>
    <definedName name="ARCY_CF_NET_CASH_INVESTING_Ht">#REF!</definedName>
    <definedName name="ARCY_CF_NET_CASH_OPERATING_Ht">#REF!</definedName>
    <definedName name="ARCY_CF_net_change_revolving_credit_Ht">#REF!</definedName>
    <definedName name="ARCY_CF_Net_inc_dec_cash_Ht">#REF!</definedName>
    <definedName name="ARCY_CF_Net_income_Ht">#REF!</definedName>
    <definedName name="ARCY_CF_other_items_Ht">#REF!</definedName>
    <definedName name="ARCY_CF_other_items_operating_activities_Ht">#REF!</definedName>
    <definedName name="ARCY_CF_other_items_operating_activities_LT_Ht">#REF!</definedName>
    <definedName name="ARCY_CF_payment_lease_classified_as_interest_Ht">#REF!</definedName>
    <definedName name="ARCY_CF_payment_lease_liabilities_Ht">#REF!</definedName>
    <definedName name="ARCY_CF_proceeds_from_sale_of_assets_Ht">#REF!</definedName>
    <definedName name="ARCY_CF_repayment_debt_Ht">#REF!</definedName>
    <definedName name="ARCY_CF_share_of_results_Ht">#REF!</definedName>
    <definedName name="ARCY_CostSale_Gross_Ht">#REF!</definedName>
    <definedName name="ARCY_CostSales_net_Ht">#REF!</definedName>
    <definedName name="ARCY_CostSales_Steaming_Ht">#REF!</definedName>
    <definedName name="ARCY_Depreciation_CapSteam_Ht">#REF!</definedName>
    <definedName name="ARCY_Depreciation_Gross_Ht">#REF!</definedName>
    <definedName name="ARCY_Depreciation_Net_Ht">#REF!</definedName>
    <definedName name="ARCY_FinancialOther_Agio_Ht">#REF!</definedName>
    <definedName name="ARCY_FinancialOther_Ht">#REF!</definedName>
    <definedName name="ARCY_FinancialOther_InterestIncome_Ht">#REF!</definedName>
    <definedName name="ARCY_FinancialOther_Other_Ht">#REF!</definedName>
    <definedName name="ARCY_impairment_otherintangibleassets_Ht">#REF!</definedName>
    <definedName name="ARCY_impairment_propertyandequipment_Ht">#REF!</definedName>
    <definedName name="ARCY_Income_tax_current_tax_Ht">#REF!</definedName>
    <definedName name="ARCY_InterestExpenses_CAP_Ht">#REF!</definedName>
    <definedName name="ARCY_InterestExpenses_Gross_Ht">#REF!</definedName>
    <definedName name="ARCY_InterestExpenses_Lease_Ht">#REF!</definedName>
    <definedName name="ARCY_InterestExpenses_NET_Ht">#REF!</definedName>
    <definedName name="ARCY_MCAmort_Accelerated_REP_Ht">#REF!</definedName>
    <definedName name="ARCY_MCAmort_Amortization_REP_Ht">#REF!</definedName>
    <definedName name="ARCY_MCAmort_AmortOnly_SEG_Ht">#REF!</definedName>
    <definedName name="ARCY_MCAmort_Impairment_REP_Ht">#REF!</definedName>
    <definedName name="ARCY_MCAmort_TOTAL_REP_Ht">#REF!</definedName>
    <definedName name="ARCY_MCCAP_Cash_Ht">#REF!</definedName>
    <definedName name="ARCY_NOTE9_Change_WC_and_Capital_lease_Ht">#REF!</definedName>
    <definedName name="ARCY_NOTE9_other_Ht">#REF!</definedName>
    <definedName name="ARCY_NOTE9_processing_equipment_Ht">#REF!</definedName>
    <definedName name="ARCY_NOTE9_seismic_Ht">#REF!</definedName>
    <definedName name="ARCY_NOTE9_vessel_upgrade_Ht">#REF!</definedName>
    <definedName name="ARCY_other_charges_onerous_customercontr_Ht">#REF!</definedName>
    <definedName name="ARCY_other_charges_onerous_leasecontr_Ht">#REF!</definedName>
    <definedName name="ARCY_other_charges_OTHER_Ht">#REF!</definedName>
    <definedName name="ARCY_other_charges_severance_Ht">#REF!</definedName>
    <definedName name="ARCY_other_charges_writdown_supply_Ht">#REF!</definedName>
    <definedName name="ARCY_RaD_Cap_Ht">#REF!</definedName>
    <definedName name="ARCY_RaD_Gross_Ht">#REF!</definedName>
    <definedName name="ARCY_RaD_Net_Ht">#REF!</definedName>
    <definedName name="ARCY_Revenues_CONTRACT_Ht">#REF!</definedName>
    <definedName name="ARCY_Revenues_IMG_Ht">#REF!</definedName>
    <definedName name="ARCY_Revenues_MCLATE_Ht">#REF!</definedName>
    <definedName name="ARCY_Revenues_MCPREF_REP_Ht">#REF!</definedName>
    <definedName name="ARCY_Revenues_MCPREF_SEG_Ht">#REF!</definedName>
    <definedName name="ARCY_Revenues_OTHER_Ht">#REF!</definedName>
    <definedName name="ARCY_Revenues_Total_REP_Ht">#REF!</definedName>
    <definedName name="ARCY_Revenues_Total_SEG_Ht">#REF!</definedName>
    <definedName name="ARCY_SGA_Ht">#REF!</definedName>
    <definedName name="ARCY_ShareAssociated_Ht">#REF!</definedName>
    <definedName name="ARCY_Special_Ht">#REF!</definedName>
    <definedName name="ARCY_TaxDeferred_Ht">#REF!</definedName>
    <definedName name="ARCY_TaxExpense_Ht">#REF!</definedName>
    <definedName name="ARCY_vessel_allocation_contract_Ht">#REF!</definedName>
    <definedName name="ARCY_vessel_allocation_Multiclient_Ht">#REF!</definedName>
    <definedName name="ARCY_vessel_allocation_stacked_standby_Ht">#REF!</definedName>
    <definedName name="ARCY_vessel_allocation_steaming_Ht">#REF!</definedName>
    <definedName name="ARCY_vessel_allocation_yard_Ht">#REF!</definedName>
    <definedName name="ARCYEAR_BS_AccOtherLiabilities_Ht">#REF!</definedName>
    <definedName name="ARCYEAR_BS_AccruedRevenuesOther_Ht">#REF!</definedName>
    <definedName name="ARCYEAR_BS_Accumulated_earnings_Ht">#REF!</definedName>
    <definedName name="ARCYEAR_BS_additional_paid_in_capital_Ht">#REF!</definedName>
    <definedName name="ARCYEAR_BS_AP_Ht">#REF!</definedName>
    <definedName name="ARCYEAR_BS_AR_Net_Ht">#REF!</definedName>
    <definedName name="ARCYEAR_BS_AssetHeldSale_Ht">#REF!</definedName>
    <definedName name="ARCYEAR_BS_Cash_Ht">#REF!</definedName>
    <definedName name="ARCYEAR_BS_common_stock_Ht">#REF!</definedName>
    <definedName name="ARCYEAR_BS_DeffRev_Ht">#REF!</definedName>
    <definedName name="ARCYEAR_BS_DeffTaxLiab_Ht">#REF!</definedName>
    <definedName name="ARCYEAR_BS_IBD_LT_CapLease_Ht">#REF!</definedName>
    <definedName name="ARCYEAR_BS_IBD_LT_Ht">#REF!</definedName>
    <definedName name="ARCYEAR_BS_IBD_ST_ExLease_Ht">#REF!</definedName>
    <definedName name="ARCYEAR_BS_IBD_ST_Leases_Ht">#REF!</definedName>
    <definedName name="ARCYEAR_BS_IncomeTaxPayable_Ht">#REF!</definedName>
    <definedName name="ARCYEAR_BS_MC_Ht">#REF!</definedName>
    <definedName name="ARCYEAR_BS_Other_capital_reserves_Ht">#REF!</definedName>
    <definedName name="ARCYEAR_BS_OtherCurrentAssets_Ht">#REF!</definedName>
    <definedName name="ARCYEAR_BS_OtherIntangibleAssets_Ht">#REF!</definedName>
    <definedName name="ARCYEAR_BS_OtherLongTermLiab_Ht">#REF!</definedName>
    <definedName name="ARCYEAR_BS_OtherLTAssets_Ht">#REF!</definedName>
    <definedName name="ARCYEAR_BS_PPE_Ht">#REF!</definedName>
    <definedName name="ARCYEAR_BS_RestrictedLT_Ht">#REF!</definedName>
    <definedName name="ARCYEAR_BS_RestrictedST_Ht">#REF!</definedName>
    <definedName name="ARCYEAR_CF_account_receivabale_etc_Ht">#REF!</definedName>
    <definedName name="ARCYEAR_CF_accounts_payable_Ht">#REF!</definedName>
    <definedName name="ARCYEAR_CF_cash_beginning_of_periode_Ht">#REF!</definedName>
    <definedName name="ARCYEAR_CF_deferred_revenues_Ht">#REF!</definedName>
    <definedName name="ARCYEAR_CF_depreciation_Ht">#REF!</definedName>
    <definedName name="ARCYEAR_CF_income_taxes_paid_Ht">#REF!</definedName>
    <definedName name="ARCYEAR_CF_interest_expense_Ht">#REF!</definedName>
    <definedName name="ARCYEAR_CF_interest_paid_debt_Ht">#REF!</definedName>
    <definedName name="ARCYEAR_CF_investment_intangible_assets_Ht">#REF!</definedName>
    <definedName name="ARCYEAR_CF_investment_MCL_Ht">#REF!</definedName>
    <definedName name="ARCYEAR_CF_investment_other_assets_Ht">#REF!</definedName>
    <definedName name="ARCYEAR_CF_investment_property_Ht">#REF!</definedName>
    <definedName name="ARCYEAR_CF_loss_gain_sale_of_assets_Ht">#REF!</definedName>
    <definedName name="ARCYEAR_CF_NET_CASH_END_OF_PERIOD_Ht">#REF!</definedName>
    <definedName name="ARCYEAR_CF_NET_CASH_FINANCING_Ht">#REF!</definedName>
    <definedName name="ARCYEAR_CF_NET_CASH_INVESTING_Ht">#REF!</definedName>
    <definedName name="ARCYEAR_CF_NET_CASH_OPERATING_Ht">#REF!</definedName>
    <definedName name="ARCYEAR_CF_net_change_revolving_credit_Ht">#REF!</definedName>
    <definedName name="ARCYEAR_CF_Net_inc_dec_cash_Ht">#REF!</definedName>
    <definedName name="ARCYEAR_CF_Net_income_Ht">#REF!</definedName>
    <definedName name="ARCYEAR_CF_other_items_Ht">#REF!</definedName>
    <definedName name="ARCYEAR_CF_other_items_operating_activities_Ht">#REF!</definedName>
    <definedName name="ARCYEAR_CF_other_items_operating_activities_LT_Ht">#REF!</definedName>
    <definedName name="ARCYEAR_CF_payment_lease_classified_as_interest_Ht">#REF!</definedName>
    <definedName name="ARCYEAR_CF_payment_lease_liabilities_Ht">#REF!</definedName>
    <definedName name="ARCYEAR_CF_proceeds_from_sale_of_assets_Ht">#REF!</definedName>
    <definedName name="ARCYEAR_CF_repayment_debt_Ht">#REF!</definedName>
    <definedName name="ARCYEAR_CF_share_of_results_Ht">#REF!</definedName>
    <definedName name="ARCYEAR_CostSale_Gross_Ht">#REF!</definedName>
    <definedName name="ARCYEAR_CostSales_net_Ht">#REF!</definedName>
    <definedName name="ARCYEAR_CostSales_Steaming_Ht">#REF!</definedName>
    <definedName name="ARCYEAR_Depreciation_CapSteam_Ht">#REF!</definedName>
    <definedName name="ARCYEAR_Depreciation_Gross_Ht">#REF!</definedName>
    <definedName name="ARCYEAR_Depreciation_Net_Ht">#REF!</definedName>
    <definedName name="ARCYEAR_FinancialOther_Agio_Ht">#REF!</definedName>
    <definedName name="ARCYEAR_FinancialOther_Ht">#REF!</definedName>
    <definedName name="ARCYEAR_FinancialOther_InterestIncome_Ht">#REF!</definedName>
    <definedName name="ARCYEAR_FinancialOther_Other_Ht">#REF!</definedName>
    <definedName name="ARCYEAR_impairment_otherintangibleassets_Ht">#REF!</definedName>
    <definedName name="ARCYEAR_impairment_propertyandequipment_Ht">#REF!</definedName>
    <definedName name="ARCYEAR_Income_tax_current_tax_Ht">#REF!</definedName>
    <definedName name="ARCYEAR_InterestExpenses_CAP_Ht">#REF!</definedName>
    <definedName name="ARCYEAR_InterestExpenses_Gross_Ht">#REF!</definedName>
    <definedName name="ARCYEAR_InterestExpenses_Lease_Ht">#REF!</definedName>
    <definedName name="ARCYEAR_InterestExpenses_NET_Ht">#REF!</definedName>
    <definedName name="ARCYEAR_MCAmort_Accelerated_REP_Ht">#REF!</definedName>
    <definedName name="ARCYEAR_MCAmort_Amortization_REP_Ht">#REF!</definedName>
    <definedName name="ARCYEAR_MCAmort_AmortOnly_SEG_Ht">#REF!</definedName>
    <definedName name="ARCYEAR_MCAmort_Impairment_REP_Ht">#REF!</definedName>
    <definedName name="ARCYEAR_MCAmort_TOTAL_REP_Ht">#REF!</definedName>
    <definedName name="ARCYEAR_MCCAP_Cash_Ht">#REF!</definedName>
    <definedName name="ARCYEAR_NOTE9_Change_WC_and_Capital_lease_Ht">#REF!</definedName>
    <definedName name="ARCYEAR_NOTE9_other_Ht">#REF!</definedName>
    <definedName name="ARCYEAR_NOTE9_processing_equipment_Ht">#REF!</definedName>
    <definedName name="ARCYEAR_NOTE9_seismic_Ht">#REF!</definedName>
    <definedName name="ARCYEAR_NOTE9_vessel_upgrade_Ht">#REF!</definedName>
    <definedName name="ARCYEAR_other_charges_onerous_customercontr_Ht">#REF!</definedName>
    <definedName name="ARCYEAR_other_charges_onerous_leasecontr_Ht">#REF!</definedName>
    <definedName name="ARCYEAR_other_charges_OTHER_Ht">#REF!</definedName>
    <definedName name="ARCYEAR_other_charges_severance_Ht">#REF!</definedName>
    <definedName name="ARCYEAR_other_charges_writdown_supply_Ht">#REF!</definedName>
    <definedName name="ARCYEAR_RaD_Cap_Ht">#REF!</definedName>
    <definedName name="ARCYEAR_RaD_Gross_Ht">#REF!</definedName>
    <definedName name="ARCYEAR_RaD_Net_Ht">#REF!</definedName>
    <definedName name="ARCYEAR_Revenues_CONTRACT_Ht">#REF!</definedName>
    <definedName name="ARCYEAR_Revenues_IMG_Ht">#REF!</definedName>
    <definedName name="ARCYEAR_Revenues_MCLATE_Ht">#REF!</definedName>
    <definedName name="ARCYEAR_Revenues_MCPREF_REP_Ht">#REF!</definedName>
    <definedName name="ARCYEAR_Revenues_MCPREF_SEG_Ht">#REF!</definedName>
    <definedName name="ARCYEAR_Revenues_OTHER_Ht">#REF!</definedName>
    <definedName name="ARCYEAR_Revenues_Total_REP_Ht">#REF!</definedName>
    <definedName name="ARCYEAR_Revenues_Total_SEG_Ht">#REF!</definedName>
    <definedName name="ARCYEAR_SGA_Ht">#REF!</definedName>
    <definedName name="ARCYEAR_ShareAssociated_Ht">#REF!</definedName>
    <definedName name="ARCYEAR_Special_Ht">#REF!</definedName>
    <definedName name="ARCYEAR_TaxDeferred_Ht">#REF!</definedName>
    <definedName name="ARCYEAR_TaxExpense_Ht">#REF!</definedName>
    <definedName name="ARCYEAR_vessel_allocation_contract_Ht">#REF!</definedName>
    <definedName name="ARCYEAR_vessel_allocation_Multiclient_Ht">#REF!</definedName>
    <definedName name="ARCYEAR_vessel_allocation_stacked_standby_Ht">#REF!</definedName>
    <definedName name="ARCYEAR_vessel_allocation_steaming_Ht">#REF!</definedName>
    <definedName name="ARCYEAR_vessel_allocation_yard_Ht">#REF!</definedName>
    <definedName name="Bredde">#REF!</definedName>
    <definedName name="BS_AccOtherLiabilities_Ht">#REF!</definedName>
    <definedName name="BS_AccruedRevenuesOther_AccruedRev_Ht">#REF!</definedName>
    <definedName name="BS_AccruedRevenuesOther_Ht">#REF!</definedName>
    <definedName name="BS_AccruedRevenuesOther_Other_Ht">#REF!</definedName>
    <definedName name="BS_AP_Ht">#REF!</definedName>
    <definedName name="BS_AR_Gross_Ht">#REF!</definedName>
    <definedName name="BS_AR_lossProvsion_Ht">#REF!</definedName>
    <definedName name="BS_AR_Net_Ht">#REF!</definedName>
    <definedName name="BS_AssetHeldSale_Ht">#REF!</definedName>
    <definedName name="BS_Cash_Ht">#REF!</definedName>
    <definedName name="BS_DeffRev_Ht">#REF!</definedName>
    <definedName name="BS_DeffTaxAsset_Ht">#REF!</definedName>
    <definedName name="BS_DeffTaxLiab_Ht">#REF!</definedName>
    <definedName name="BS_IBD_debtIssuance_Ht">#REF!</definedName>
    <definedName name="BS_IBD_LT_CapLease_Ht">#REF!</definedName>
    <definedName name="BS_IBD_LT_Ht">#REF!</definedName>
    <definedName name="BS_IBD_ST_ExLease_Ht">#REF!</definedName>
    <definedName name="BS_IBD_ST_Ht">#REF!</definedName>
    <definedName name="BS_IBD_ST_Leases_Ht">#REF!</definedName>
    <definedName name="BS_IBDLease_LT_Ht">#REF!</definedName>
    <definedName name="BS_IncomeTaxPayable_Ht">#REF!</definedName>
    <definedName name="BS_MC_Completed_Ht">#REF!</definedName>
    <definedName name="BS_MC_Ht">#REF!</definedName>
    <definedName name="BS_MC_WIP_Ht">#REF!</definedName>
    <definedName name="BS_OtherCurrentAssets_Ht">#REF!</definedName>
    <definedName name="BS_OtherIntangibleAssets_Ht">#REF!</definedName>
    <definedName name="BS_OtherLongTermLiab_Ht">#REF!</definedName>
    <definedName name="BS_OtherLTAssets_Ht">#REF!</definedName>
    <definedName name="BS_PPE_Ht">#REF!</definedName>
    <definedName name="BS_RestrictedLT_Ht">#REF!</definedName>
    <definedName name="BS_RestrictedST_Ht">#REF!</definedName>
    <definedName name="CFY_Ht">#REF!</definedName>
    <definedName name="CurrMonth_Ht">#REF!</definedName>
    <definedName name="Default_table_width">#REF!</definedName>
    <definedName name="Index">#REF!</definedName>
    <definedName name="MUSD_Ht">#REF!</definedName>
    <definedName name="PLQ_CostSale_Gross_Ht">#REF!</definedName>
    <definedName name="PLQ_CostSales_net_Ht">#REF!</definedName>
    <definedName name="PLQ_CostSales_Steaming_Ht">#REF!</definedName>
    <definedName name="PLQ_Depreciation_CapSteam_CapOnly_Ht">#REF!</definedName>
    <definedName name="PLQ_Depreciation_CapSteam_Ht">#REF!</definedName>
    <definedName name="PLQ_Depreciation_gross_Ht">#REF!</definedName>
    <definedName name="PLQ_Depreciation_leased_assets_Ht">#REF!</definedName>
    <definedName name="PLQ_Depreciation_Net_Ht">#REF!</definedName>
    <definedName name="PLQ_FinancialOther_Agio_Ht">#REF!</definedName>
    <definedName name="PLQ_FinancialOther_Ht">#REF!</definedName>
    <definedName name="PLQ_FinancialOther_InterestIncome_Ht">#REF!</definedName>
    <definedName name="PLQ_FinancialOther_Other_Ht">#REF!</definedName>
    <definedName name="PLQ_GrossCashCost_Ht">#REF!</definedName>
    <definedName name="PLQ_impairment_excl_MC_TOTAL_Ht">#REF!</definedName>
    <definedName name="PLQ_impairment_otherintangibleassets_Ht">#REF!</definedName>
    <definedName name="PLQ_impairment_propertyandequipment_Ht">#REF!</definedName>
    <definedName name="PLQ_InterestExpenses_CAP_Ht">#REF!</definedName>
    <definedName name="PLQ_InterestExpenses_Gross_Ht">#REF!</definedName>
    <definedName name="PLQ_InterestExpenses_Lease_Ht">#REF!</definedName>
    <definedName name="PLQ_InterestExpenses_NET_Ht">#REF!</definedName>
    <definedName name="PLQ_MCAmort_Accelerated_REP_Ht">#REF!</definedName>
    <definedName name="PLQ_MCAmort_Accelerated_SEG_Ht">#REF!</definedName>
    <definedName name="PLQ_MCAmort_Amortization_REP_Ht">#REF!</definedName>
    <definedName name="PLQ_MCAmort_Amortization_SEG_Ht">#REF!</definedName>
    <definedName name="PLQ_MCAmort_AmortOnly_REP_Ht">#REF!</definedName>
    <definedName name="PLQ_MCAmort_AmortOnly_SEG_Ht">#REF!</definedName>
    <definedName name="PLQ_MCAmort_Impairment_REP_Ht">#REF!</definedName>
    <definedName name="PLQ_MCAmort_ImpairmentOnly_SEG_Ht">#REF!</definedName>
    <definedName name="PLQ_MCAmort_TOTAL_REP_Ht">#REF!</definedName>
    <definedName name="PLQ_MCAmort_TOTAL_SEG_Ht">#REF!</definedName>
    <definedName name="PLQ_MCCAP_Cash_Ht">#REF!</definedName>
    <definedName name="PLQ_RaD_Cap_Ht">#REF!</definedName>
    <definedName name="PLQ_RaD_Gross_Ht">#REF!</definedName>
    <definedName name="PLQ_RaD_Net_Ht">#REF!</definedName>
    <definedName name="PLQ_Revenues_CONTRACT_Ht">#REF!</definedName>
    <definedName name="PLQ_Revenues_IMG_Ht">#REF!</definedName>
    <definedName name="PLQ_Revenues_MCLATE_Ht">#REF!</definedName>
    <definedName name="PLQ_Revenues_MCPREF_REP_Ht">#REF!</definedName>
    <definedName name="PLQ_Revenues_MCPREF_SEG_Ht">#REF!</definedName>
    <definedName name="PLQ_Revenues_OTHER_Ht">#REF!</definedName>
    <definedName name="PLQ_Revenues_Total_REP_Ht">#REF!</definedName>
    <definedName name="PLQ_Revenues_Total_SEG_Ht">#REF!</definedName>
    <definedName name="PLQ_SGA_Ht">#REF!</definedName>
    <definedName name="PLQ_ShareAssociated_Ht">#REF!</definedName>
    <definedName name="PLQ_Special_CoS_Ht">#REF!</definedName>
    <definedName name="PLQ_Special_SGA_Ht">#REF!</definedName>
    <definedName name="PLQ_TaxContingent_Ht">#REF!</definedName>
    <definedName name="PLQ_TaxDeferred_Ht">#REF!</definedName>
    <definedName name="PLQ_TaxExpense_Ht">#REF!</definedName>
    <definedName name="PLQ_TaxPayable_Ht">#REF!</definedName>
    <definedName name="PLY_CostSale_Gross_Ht">#REF!</definedName>
    <definedName name="PLY_CostSales_net_Ht">#REF!</definedName>
    <definedName name="PLY_CostSales_Steaming_Ht">#REF!</definedName>
    <definedName name="PLY_Depreciation_CapSteam_CapOnly_Ht">#REF!</definedName>
    <definedName name="PLY_Depreciation_CapSteam_Ht">#REF!</definedName>
    <definedName name="PLY_Depreciation_Gross_Ht">#REF!</definedName>
    <definedName name="PLY_Depreciation_leased_assets_Ht">#REF!</definedName>
    <definedName name="PLY_Depreciation_Net_Ht">#REF!</definedName>
    <definedName name="PLY_FinancialOther_Agio_Ht">#REF!</definedName>
    <definedName name="PLY_FinancialOther_Ht">#REF!</definedName>
    <definedName name="PLY_FinancialOther_InterestIncome_Ht">#REF!</definedName>
    <definedName name="PLY_FinancialOther_Other_Ht">#REF!</definedName>
    <definedName name="PLY_GrossCashCost_Ht">#REF!</definedName>
    <definedName name="PLY_impairment_excl_MC_TOTAL_Ht">#REF!</definedName>
    <definedName name="PLY_impairment_otherintangibleassets_Ht">#REF!</definedName>
    <definedName name="PLY_impairment_propertyandequipment_Ht">#REF!</definedName>
    <definedName name="PLY_InterestExpenses_CAP_Ht">#REF!</definedName>
    <definedName name="PLY_InterestExpenses_Gross_Ht">#REF!</definedName>
    <definedName name="PLY_InterestExpenses_Lease_Ht">#REF!</definedName>
    <definedName name="PLY_InterestExpenses_NET_Ht">#REF!</definedName>
    <definedName name="PLY_MCAmort_Accelerated_REP_Ht">#REF!</definedName>
    <definedName name="PLY_MCAmort_Accelerated_SEG_Ht">#REF!</definedName>
    <definedName name="PLY_MCAmort_Amortization_REP_Ht">#REF!</definedName>
    <definedName name="PLY_MCAmort_Amortization_SEG_Ht">#REF!</definedName>
    <definedName name="PLY_MCAmort_AmortOnly_REP_Ht">#REF!</definedName>
    <definedName name="PLY_MCAmort_AmortOnly_SEG_Ht">#REF!</definedName>
    <definedName name="PLY_MCAmort_Impairment_REP_Ht">#REF!</definedName>
    <definedName name="PLY_MCAmort_ImpairmentOnly_SEG_Ht">#REF!</definedName>
    <definedName name="PLY_MCAmort_TOTAL_REP_Ht">#REF!</definedName>
    <definedName name="PLY_MCAmort_TOTAL_SEG_Ht">#REF!</definedName>
    <definedName name="PLY_MCCAP_Cash_Ht">#REF!</definedName>
    <definedName name="PLY_RaD_Cap_Ht">#REF!</definedName>
    <definedName name="PLY_RaD_Gross_Ht">#REF!</definedName>
    <definedName name="PLY_RaD_Net_Ht">#REF!</definedName>
    <definedName name="PLY_Revenues_CONTRACT_Ht">#REF!</definedName>
    <definedName name="PLY_Revenues_IMG_Ht">#REF!</definedName>
    <definedName name="PLY_Revenues_MCLATE_Ht">#REF!</definedName>
    <definedName name="PLY_Revenues_MCPREF_REP_Ht">#REF!</definedName>
    <definedName name="PLY_Revenues_MCPREF_SEG_Ht">#REF!</definedName>
    <definedName name="PLY_Revenues_OTHER_Ht">#REF!</definedName>
    <definedName name="PLY_Revenues_Total_REP_Ht">#REF!</definedName>
    <definedName name="PLY_Revenues_Total_SEG_Ht">#REF!</definedName>
    <definedName name="PLY_SGA_Ht">#REF!</definedName>
    <definedName name="PLY_ShareAssociated_Ht">#REF!</definedName>
    <definedName name="PLY_Special_CoS_Ht">#REF!</definedName>
    <definedName name="PLY_Special_SGA_Ht">#REF!</definedName>
    <definedName name="PLY_TaxContingent_Ht">#REF!</definedName>
    <definedName name="PLY_TaxDeferred_Ht">#REF!</definedName>
    <definedName name="PLY_TaxExpense_Ht">#REF!</definedName>
    <definedName name="PLY_TaxPayable_Ht">#REF!</definedName>
    <definedName name="Qdate_Ht">#REF!</definedName>
    <definedName name="Start_10">BS!#REF!</definedName>
    <definedName name="Start_11">Equity!#REF!</definedName>
    <definedName name="Start_12">CF!#REF!</definedName>
    <definedName name="Start_13" localSheetId="6">'Note 1 table'!#REF!</definedName>
    <definedName name="Start_13">'Key tables'!#REF!</definedName>
    <definedName name="Start_14">Notes!#REF!</definedName>
    <definedName name="Start_15">'Note 1 table'!#REF!</definedName>
    <definedName name="Start_16">'Note 2 table'!#REF!</definedName>
    <definedName name="Start_17">#REF!</definedName>
    <definedName name="Start_18">#REF!</definedName>
    <definedName name="Start_19">#REF!</definedName>
    <definedName name="Start_2">#REF!</definedName>
    <definedName name="Start_20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'IS and OCI'!#REF!</definedName>
    <definedName name="ThisQuarter_H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7" l="1"/>
  <c r="K32" i="17"/>
  <c r="I32" i="17"/>
  <c r="G32" i="17"/>
  <c r="E32" i="17"/>
  <c r="I40" i="22" l="1"/>
  <c r="I41" i="22"/>
  <c r="I39" i="22" l="1"/>
  <c r="I38" i="22" l="1"/>
  <c r="F43" i="22"/>
  <c r="M23" i="17" l="1"/>
  <c r="O17" i="10" l="1"/>
  <c r="O15" i="10"/>
  <c r="O13" i="10"/>
  <c r="O9" i="10"/>
  <c r="O8" i="10"/>
  <c r="O26" i="10"/>
  <c r="O23" i="10"/>
  <c r="M36" i="17" l="1"/>
  <c r="O10" i="10" l="1"/>
  <c r="I42" i="22"/>
  <c r="I36" i="22"/>
  <c r="I23" i="10" l="1"/>
  <c r="L43" i="22"/>
  <c r="I43" i="22"/>
  <c r="I17" i="10" l="1"/>
  <c r="I13" i="10"/>
  <c r="M23" i="10"/>
  <c r="I7" i="22" l="1"/>
  <c r="I15" i="10"/>
  <c r="R13" i="19"/>
  <c r="I12" i="22"/>
  <c r="M17" i="10"/>
  <c r="I13" i="22"/>
  <c r="I11" i="22"/>
  <c r="O13" i="19"/>
  <c r="Q26" i="19"/>
  <c r="R26" i="19"/>
  <c r="M8" i="10"/>
  <c r="I8" i="10"/>
  <c r="I22" i="22"/>
  <c r="I26" i="10"/>
  <c r="M26" i="10" s="1"/>
  <c r="M15" i="10" l="1"/>
  <c r="I9" i="22"/>
  <c r="I26" i="22"/>
  <c r="I28" i="22"/>
  <c r="I27" i="22"/>
  <c r="I9" i="10"/>
  <c r="F14" i="22"/>
  <c r="I10" i="22"/>
  <c r="O26" i="19"/>
  <c r="L26" i="19"/>
  <c r="M13" i="10"/>
  <c r="I10" i="10" l="1"/>
  <c r="I25" i="22"/>
  <c r="M9" i="10"/>
  <c r="F29" i="22"/>
  <c r="I24" i="22"/>
  <c r="M10" i="10" l="1"/>
  <c r="E38" i="17" l="1"/>
  <c r="G38" i="17"/>
  <c r="M37" i="17"/>
  <c r="M35" i="17"/>
  <c r="M32" i="17"/>
  <c r="I31" i="16" l="1"/>
  <c r="E31" i="16"/>
  <c r="O14" i="10" l="1"/>
  <c r="I12" i="17" l="1"/>
  <c r="K13" i="17"/>
  <c r="K34" i="17"/>
  <c r="K38" i="17" s="1"/>
  <c r="K234" i="18"/>
  <c r="H234" i="18"/>
  <c r="I13" i="17"/>
  <c r="I34" i="17"/>
  <c r="K231" i="18"/>
  <c r="H231" i="18"/>
  <c r="I33" i="17"/>
  <c r="O16" i="10" l="1"/>
  <c r="K27" i="9"/>
  <c r="G26" i="9"/>
  <c r="K26" i="9"/>
  <c r="G27" i="9"/>
  <c r="M34" i="17"/>
  <c r="I38" i="17"/>
  <c r="M33" i="17"/>
  <c r="O19" i="10"/>
  <c r="O18" i="10"/>
  <c r="I25" i="10"/>
  <c r="M25" i="10" s="1"/>
  <c r="O25" i="10"/>
  <c r="I21" i="17" l="1"/>
  <c r="K21" i="17"/>
  <c r="M38" i="17"/>
  <c r="O22" i="10"/>
  <c r="I33" i="16" l="1"/>
  <c r="K193" i="18" l="1"/>
  <c r="O27" i="10" l="1"/>
  <c r="I27" i="10"/>
  <c r="M27" i="10" s="1"/>
  <c r="O24" i="10" l="1"/>
  <c r="K124" i="18" l="1"/>
  <c r="K24" i="10" s="1"/>
  <c r="H124" i="18"/>
  <c r="G24" i="10" s="1"/>
  <c r="K73" i="18"/>
  <c r="H73" i="18"/>
  <c r="M24" i="10" l="1"/>
  <c r="I24" i="10"/>
  <c r="H126" i="18"/>
  <c r="E21" i="16" s="1"/>
  <c r="K126" i="18"/>
  <c r="M21" i="17"/>
  <c r="M22" i="17"/>
  <c r="M18" i="17"/>
  <c r="F19" i="17"/>
  <c r="G19" i="17"/>
  <c r="H19" i="17"/>
  <c r="I19" i="17"/>
  <c r="J19" i="17"/>
  <c r="K19" i="17"/>
  <c r="K24" i="17" s="1"/>
  <c r="E19" i="17"/>
  <c r="I21" i="16" l="1"/>
  <c r="M19" i="17"/>
  <c r="G24" i="17"/>
  <c r="E24" i="17"/>
  <c r="G40" i="11" l="1"/>
  <c r="G41" i="11"/>
  <c r="G42" i="11" l="1"/>
  <c r="K178" i="18" l="1"/>
  <c r="K199" i="18" l="1"/>
  <c r="K28" i="9"/>
  <c r="G28" i="9"/>
  <c r="G44" i="11" l="1"/>
  <c r="G32" i="11"/>
  <c r="G26" i="10"/>
  <c r="K26" i="10" s="1"/>
  <c r="G37" i="11"/>
  <c r="K202" i="18" l="1"/>
  <c r="K206" i="18" s="1"/>
  <c r="G13" i="11"/>
  <c r="M14" i="10"/>
  <c r="I14" i="10" l="1"/>
  <c r="G28" i="10"/>
  <c r="K28" i="10" s="1"/>
  <c r="G27" i="10"/>
  <c r="K27" i="10" s="1"/>
  <c r="M16" i="10"/>
  <c r="I16" i="10"/>
  <c r="I19" i="10" l="1"/>
  <c r="M19" i="10"/>
  <c r="M18" i="10"/>
  <c r="I18" i="10"/>
  <c r="I22" i="10" l="1"/>
  <c r="M22" i="10"/>
  <c r="K259" i="18"/>
  <c r="H259" i="18"/>
  <c r="E9" i="16" l="1"/>
  <c r="I9" i="16"/>
  <c r="I25" i="16"/>
  <c r="H111" i="18"/>
  <c r="K111" i="18"/>
  <c r="K100" i="18"/>
  <c r="H100" i="18"/>
  <c r="E10" i="16"/>
  <c r="G15" i="10"/>
  <c r="I10" i="16"/>
  <c r="H10" i="22"/>
  <c r="H25" i="22"/>
  <c r="K88" i="18"/>
  <c r="K15" i="10"/>
  <c r="E25" i="16" l="1"/>
  <c r="K17" i="10"/>
  <c r="H162" i="18"/>
  <c r="N13" i="19"/>
  <c r="K26" i="19"/>
  <c r="H88" i="18"/>
  <c r="H47" i="18"/>
  <c r="H51" i="18"/>
  <c r="G17" i="10"/>
  <c r="H24" i="22"/>
  <c r="H12" i="22"/>
  <c r="H26" i="22"/>
  <c r="H9" i="22"/>
  <c r="H11" i="22"/>
  <c r="K162" i="18"/>
  <c r="H246" i="18"/>
  <c r="I8" i="16" l="1"/>
  <c r="K60" i="18"/>
  <c r="H60" i="18"/>
  <c r="E8" i="16"/>
  <c r="Q13" i="19"/>
  <c r="N26" i="19"/>
  <c r="K51" i="18"/>
  <c r="H13" i="22"/>
  <c r="K47" i="18"/>
  <c r="H28" i="22"/>
  <c r="K29" i="18"/>
  <c r="G16" i="9"/>
  <c r="H258" i="18"/>
  <c r="K246" i="18"/>
  <c r="K16" i="9"/>
  <c r="H29" i="18"/>
  <c r="H27" i="22"/>
  <c r="H33" i="18" l="1"/>
  <c r="K33" i="18"/>
  <c r="E14" i="22"/>
  <c r="G10" i="10" s="1"/>
  <c r="K258" i="18"/>
  <c r="E29" i="22"/>
  <c r="K10" i="10" s="1"/>
  <c r="K9" i="10"/>
  <c r="G9" i="10"/>
  <c r="H22" i="22"/>
  <c r="G17" i="9" l="1"/>
  <c r="K17" i="9"/>
  <c r="K256" i="18"/>
  <c r="K244" i="18"/>
  <c r="K14" i="22"/>
  <c r="H7" i="22"/>
  <c r="K29" i="22"/>
  <c r="H29" i="22"/>
  <c r="K243" i="18" l="1"/>
  <c r="K248" i="18" s="1"/>
  <c r="G21" i="9"/>
  <c r="H255" i="18"/>
  <c r="K14" i="10"/>
  <c r="K255" i="18"/>
  <c r="K260" i="18" s="1"/>
  <c r="H243" i="18"/>
  <c r="G14" i="10"/>
  <c r="K21" i="9"/>
  <c r="H14" i="22"/>
  <c r="H256" i="18"/>
  <c r="H244" i="18"/>
  <c r="K16" i="10" l="1"/>
  <c r="G16" i="10"/>
  <c r="G23" i="9"/>
  <c r="H260" i="18"/>
  <c r="K23" i="9"/>
  <c r="H248" i="18"/>
  <c r="G29" i="9" l="1"/>
  <c r="G18" i="10"/>
  <c r="E7" i="16"/>
  <c r="I7" i="16"/>
  <c r="K29" i="9"/>
  <c r="I20" i="17"/>
  <c r="K18" i="10"/>
  <c r="K19" i="10" l="1"/>
  <c r="G19" i="10"/>
  <c r="I19" i="16"/>
  <c r="E19" i="16"/>
  <c r="E32" i="16" s="1"/>
  <c r="I24" i="17"/>
  <c r="M20" i="17"/>
  <c r="G19" i="11"/>
  <c r="I29" i="22"/>
  <c r="L29" i="22"/>
  <c r="I32" i="16" l="1"/>
  <c r="I34" i="16" s="1"/>
  <c r="K22" i="10"/>
  <c r="E34" i="16"/>
  <c r="G22" i="10"/>
  <c r="K181" i="18"/>
  <c r="G43" i="11"/>
  <c r="G23" i="11"/>
  <c r="M24" i="17"/>
  <c r="G45" i="11" l="1"/>
  <c r="G25" i="10"/>
  <c r="K25" i="10" s="1"/>
  <c r="G46" i="11" l="1"/>
  <c r="L14" i="22" l="1"/>
  <c r="I14" i="22"/>
</calcChain>
</file>

<file path=xl/sharedStrings.xml><?xml version="1.0" encoding="utf-8"?>
<sst xmlns="http://schemas.openxmlformats.org/spreadsheetml/2006/main" count="544" uniqueCount="296">
  <si>
    <t>September 30,</t>
  </si>
  <si>
    <t>December 31,</t>
  </si>
  <si>
    <t>Revenues</t>
  </si>
  <si>
    <t>Other</t>
  </si>
  <si>
    <t>Segment</t>
  </si>
  <si>
    <t>Total Revenues</t>
  </si>
  <si>
    <t xml:space="preserve"> </t>
  </si>
  <si>
    <t>Year to date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</si>
  <si>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</si>
  <si>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</si>
  <si>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</si>
  <si>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</si>
  <si>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</si>
  <si>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</si>
  <si>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Revenues 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</si>
  <si>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</si>
  <si>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</si>
  <si>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</si>
  <si>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</si>
  <si>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</si>
  <si>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</si>
  <si>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</si>
  <si>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</si>
  <si>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</si>
  <si>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</si>
  <si>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</si>
  <si>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</si>
  <si>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</si>
  <si>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</si>
  <si>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</si>
  <si>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</si>
  <si>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</si>
  <si>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Basic and diluted earnings per share</t>
  </si>
  <si>
    <t>Segment EBIT ex. impairment and other charges, net</t>
  </si>
  <si>
    <t>Cash investment in MultiClient library</t>
  </si>
  <si>
    <t>Total revenues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</si>
  <si>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</si>
  <si>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</si>
  <si>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</si>
  <si>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</si>
  <si>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</si>
  <si>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Depreciation and amortization  (excl. MultiClient library)</t>
  </si>
  <si>
    <t>Selling, general and administrative costs</t>
  </si>
  <si>
    <t>ASSETS</t>
  </si>
  <si>
    <t>Cash and cash equivalents</t>
  </si>
  <si>
    <t>Restricted cash</t>
  </si>
  <si>
    <t>Accounts receivable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</si>
  <si>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</si>
  <si>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</si>
  <si>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</si>
  <si>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</si>
  <si>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</si>
  <si>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Asset held for sale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</si>
  <si>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</si>
  <si>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</si>
  <si>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</si>
  <si>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</si>
  <si>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</si>
  <si>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</si>
  <si>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</si>
  <si>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 xml:space="preserve">   issued and outstanding 338,579,996 shares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</si>
  <si>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</si>
  <si>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</si>
  <si>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</si>
  <si>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</si>
  <si>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</si>
  <si>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</si>
  <si>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</si>
  <si>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</si>
  <si>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</si>
  <si>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</si>
  <si>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</si>
  <si>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</si>
  <si>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</si>
  <si>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</si>
  <si>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</si>
  <si>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</si>
  <si>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</si>
  <si>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</si>
  <si>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</si>
  <si>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</si>
  <si>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</si>
  <si>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</si>
  <si>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</si>
  <si>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</si>
  <si>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Share based payments, cash settled</t>
  </si>
  <si>
    <t>Total assets</t>
  </si>
  <si>
    <t>Adjustment to opening balance IFRS 15</t>
  </si>
  <si>
    <t>Segment Reporting</t>
  </si>
  <si>
    <t>Adjustments</t>
  </si>
  <si>
    <t>As Reported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</si>
  <si>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</si>
  <si>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</si>
  <si>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</si>
  <si>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</si>
  <si>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</si>
  <si>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>Depreciation capitalized and deferred, net</t>
  </si>
  <si>
    <t xml:space="preserve">Other charges, net consist of the following: </t>
  </si>
  <si>
    <t>Severance cost</t>
  </si>
  <si>
    <t>Onerous lease contracts</t>
  </si>
  <si>
    <t>Onerous contracts with customers</t>
  </si>
  <si>
    <t>Write-down supply/spare parts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</si>
  <si>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</si>
  <si>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</si>
  <si>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</si>
  <si>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</si>
  <si>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</si>
  <si>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</si>
  <si>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</si>
  <si>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</si>
  <si>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</si>
  <si>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</si>
  <si>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</si>
  <si>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Processing equipment</t>
  </si>
  <si>
    <t>Total capital expenditures, whether paid or not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</si>
  <si>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</si>
  <si>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</si>
  <si>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</si>
  <si>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2013</t>
  </si>
  <si>
    <t>Completed during 2014</t>
  </si>
  <si>
    <t>Completed during 2015</t>
  </si>
  <si>
    <t>Completed during 2016</t>
  </si>
  <si>
    <t>Completed during 2017</t>
  </si>
  <si>
    <t>Completed during 2018</t>
  </si>
  <si>
    <t xml:space="preserve">     Completed surveys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</si>
  <si>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</si>
  <si>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</si>
  <si>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</si>
  <si>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financial items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</si>
  <si>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</si>
  <si>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</si>
  <si>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</si>
  <si>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</si>
  <si>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</si>
  <si>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</si>
  <si>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</si>
  <si>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</si>
  <si>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Profit and loss numbers Segment Reporting</t>
  </si>
  <si>
    <t>Segment Revenues</t>
  </si>
  <si>
    <t xml:space="preserve">Segment EBITDA </t>
  </si>
  <si>
    <t>EBIT</t>
  </si>
  <si>
    <t>Income tax expense</t>
  </si>
  <si>
    <t xml:space="preserve">Total assets </t>
  </si>
  <si>
    <t>MultiClient late sales</t>
  </si>
  <si>
    <t>Secured</t>
  </si>
  <si>
    <t xml:space="preserve">Term loan B, Libor (min. 75 bp) + 250 Basis points, due 2021 </t>
  </si>
  <si>
    <t>Export credit financing, due 2025</t>
  </si>
  <si>
    <t>Export credit financing, due 2027</t>
  </si>
  <si>
    <t>Revolving credit facility, due 2020</t>
  </si>
  <si>
    <t>Unsecured</t>
  </si>
  <si>
    <t>Senior notes, Coupon 7.375%, due 2018</t>
  </si>
  <si>
    <t>Senior notes, Coupon 7.375%, due 2020</t>
  </si>
  <si>
    <t>Less deferred loan costs, net of debt premiums</t>
  </si>
  <si>
    <t>Undrawn facilities consists of the following:</t>
  </si>
  <si>
    <t>Bank facility (NOK 50 mill)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</si>
  <si>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</si>
  <si>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</si>
  <si>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</si>
  <si>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</si>
  <si>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</si>
  <si>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</si>
  <si>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</si>
  <si>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</si>
  <si>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</si>
  <si>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</si>
  <si>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</si>
  <si>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Actuarial gains (losses) on defined benefit pensions plan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</si>
  <si>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</si>
  <si>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</si>
  <si>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</si>
  <si>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</si>
  <si>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</si>
  <si>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Operating profit (loss)</t>
  </si>
  <si>
    <t>Segment adjustment to Revenues as reported</t>
  </si>
  <si>
    <t>Other charges net</t>
  </si>
  <si>
    <t>Segment EBITDA ex. Other Charges, net</t>
  </si>
  <si>
    <t>Segment adjustment to Revenues As Reported</t>
  </si>
  <si>
    <t>Segment adjustment to Amortization As Reported</t>
  </si>
  <si>
    <t>Summary of net interest bearing debt:</t>
  </si>
  <si>
    <t>Total liabilities and shareholders' equity</t>
  </si>
  <si>
    <t>Commitments exempt due to expiry within 12 months</t>
  </si>
  <si>
    <t>Commitments exempt due to low value</t>
  </si>
  <si>
    <t>Effect of increase in lease term due to extension options</t>
  </si>
  <si>
    <t>Effect of discounting</t>
  </si>
  <si>
    <t xml:space="preserve">Share of results in associated companies </t>
  </si>
  <si>
    <t>Loss (gain) on sale and retirement of assets</t>
  </si>
  <si>
    <t>Income taxes paid</t>
  </si>
  <si>
    <t>Other items</t>
  </si>
  <si>
    <t>(Increase) decrease in accounts receivable, accrued revenues &amp; other receivables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</si>
  <si>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</si>
  <si>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</si>
  <si>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</si>
  <si>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</si>
  <si>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</si>
  <si>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</si>
  <si>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>Investment in other current -and long-term assets</t>
  </si>
  <si>
    <t xml:space="preserve"> Proceeds from sale and disposal of assets</t>
  </si>
  <si>
    <t>Net cash used in investing activities</t>
  </si>
  <si>
    <t>Net change of drawing on the Revolving Credit Facility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</si>
  <si>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</si>
  <si>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</si>
  <si>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</si>
  <si>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</si>
  <si>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</si>
  <si>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</si>
  <si>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 xml:space="preserve">(1) The statistics exclude cold-stacked vessels. 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</si>
  <si>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</si>
  <si>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</si>
  <si>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</si>
  <si>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</si>
  <si>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</si>
  <si>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</si>
  <si>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</si>
  <si>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</si>
  <si>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</si>
  <si>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>Operating profit (loss)/ EBIT, ex impairment and other charges, net</t>
  </si>
  <si>
    <t xml:space="preserve">    Surveys in progress</t>
  </si>
  <si>
    <t>Repayment of interest bearing debt</t>
  </si>
  <si>
    <t>Lease liabilities</t>
  </si>
  <si>
    <t>Gross depreciation*</t>
  </si>
  <si>
    <t>Other key numbers As Reported by IFRS</t>
  </si>
  <si>
    <t>Lease liabilities current</t>
  </si>
  <si>
    <t>Lease liabilities non-current</t>
  </si>
  <si>
    <t>Profit and loss numbers As Reported</t>
  </si>
  <si>
    <t xml:space="preserve"> -Other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</si>
  <si>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</si>
  <si>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</si>
  <si>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</si>
  <si>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</si>
  <si>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Segment reporting</t>
  </si>
  <si>
    <t>MultiClient pre-funding revenue, as reported *</t>
  </si>
  <si>
    <t>MultiClient pre-funding revenue, Segment *</t>
  </si>
  <si>
    <t>Prefunding as a percentage of MultiClient cash investment</t>
  </si>
  <si>
    <t>Key figures MultiClient library:</t>
  </si>
  <si>
    <t>Loans and bonds gross</t>
  </si>
  <si>
    <t>Net interest bearing debt, including lease liabilities *</t>
  </si>
  <si>
    <t>Note 16- New Accounting Standards</t>
  </si>
  <si>
    <t>Net interest bearing debt, excluding lease liabilities *</t>
  </si>
  <si>
    <t>*Following implementation of IFRS 16, prior periods are not comparable. Refer to note 16 for further information.</t>
  </si>
  <si>
    <t>Year to Date</t>
  </si>
  <si>
    <t>As</t>
  </si>
  <si>
    <t>Reported</t>
  </si>
  <si>
    <t>Reporting</t>
  </si>
  <si>
    <t>Revenues by service type:</t>
  </si>
  <si>
    <t>Depreciation and amortization of non-current assets (excl. MultiClient library) consist of the following:</t>
  </si>
  <si>
    <t>Current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</si>
  <si>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</si>
  <si>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</si>
  <si>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</si>
  <si>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</si>
  <si>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</si>
  <si>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</si>
  <si>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</si>
  <si>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December 31, 2018</t>
  </si>
  <si>
    <t>Net interest bearing debt*</t>
  </si>
  <si>
    <t>Net interest bearing debt, including lease liabilities following IFRS 16*</t>
  </si>
  <si>
    <t xml:space="preserve">   of which:</t>
  </si>
  <si>
    <t>Non-current</t>
  </si>
  <si>
    <t>Less current portion</t>
  </si>
  <si>
    <t>Non-current interest bearing debt</t>
  </si>
  <si>
    <t>Interest bearing debt</t>
  </si>
  <si>
    <t>Amortization of MultiClient library , as reported</t>
  </si>
  <si>
    <t>Accelerated amortization of MultiClient library, as reported</t>
  </si>
  <si>
    <t>Payments of leases classified as interest</t>
  </si>
  <si>
    <t>Effect from implementation of IFRS 16</t>
  </si>
  <si>
    <t>Note 1 Segment Reporting</t>
  </si>
  <si>
    <t>Note 2 -Revenues</t>
  </si>
  <si>
    <t>Note 3 - Net Operating Expenses</t>
  </si>
  <si>
    <t>Note 4 - Amortization, Depreciation, Impairments and Other Charges, net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</si>
  <si>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</si>
  <si>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</si>
  <si>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</si>
  <si>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</si>
  <si>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</si>
  <si>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Lease liability at 1 January 2019</t>
  </si>
  <si>
    <t>Future minimum payments at December 31, 2018</t>
  </si>
  <si>
    <t>See Sheet "Note 2 table" for table</t>
  </si>
  <si>
    <t>See Sheet "Note 1 table" for table</t>
  </si>
  <si>
    <t>Depreciation, amortization, impairment</t>
  </si>
  <si>
    <t>Payment of lease liabilities (recognized under IFRS 16)</t>
  </si>
  <si>
    <t>Interest paid on interest bearing debt</t>
  </si>
  <si>
    <t>Imputed interest cost on lease agreements</t>
  </si>
  <si>
    <t>Interest on debt , gross</t>
  </si>
  <si>
    <t>Note 5 - Share of results from associated companies</t>
  </si>
  <si>
    <t>Balance as of January 1, 2018</t>
  </si>
  <si>
    <t>Balance as of September 30, 2018</t>
  </si>
  <si>
    <t>Balance as of December 31, 2018</t>
  </si>
  <si>
    <t>Balance as of September 30, 2019</t>
  </si>
  <si>
    <t xml:space="preserve">(1) Fair value of the non-current debt, gross was $1,063.6 million as of September 30, 2019, compared to $1,226.5 million as of September 30, 2018.  </t>
  </si>
  <si>
    <t>*Following implementation of IFRS 16, prior periods are not comparable to September 2019</t>
  </si>
  <si>
    <t>Segment EBIT ex. impairment and other charges</t>
  </si>
  <si>
    <t>Segment EBITDA ex. other Charges, net</t>
  </si>
  <si>
    <t>For the nine months ended September 30, 2019 and the year ended December 31, 2018</t>
  </si>
  <si>
    <t>Balance as of January 1, 2019</t>
  </si>
  <si>
    <t>For the nine months ended September 30, 2018</t>
  </si>
  <si>
    <t>*includes depreciation of right-of-use assets amounting to  $ 10.2 million and $ 30.8 for the quarter ended and year to date September 30, 2019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</si>
</sst>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-* #,##0.0_-;\-* #,##0.0_-;_-* &quot;-&quot;?_-;_-@_-"/>
    <numFmt numFmtId="170" formatCode="_(&quot;$&quot;* #,##0_);_(&quot;$&quot;* \(#,##0\);_(&quot;$&quot;* &quot;-&quot;??_);_(@_)"/>
    <numFmt numFmtId="171" formatCode="_ * #,##0_ ;_ * \(#,##0\)_ ;_ * &quot;-&quot;_ ;_ @_ "/>
    <numFmt numFmtId="172" formatCode="_ * #,##0_ ;_ * \-#,##0_ ;_ * &quot;-&quot;_ ;_ @_ "/>
    <numFmt numFmtId="173" formatCode="0.0\ %"/>
    <numFmt numFmtId="174" formatCode="_(* #,##0.0_);_(* \(#,##0.0\);_(* &quot;-&quot;?_);_(@_)"/>
    <numFmt numFmtId="175" formatCode="_(* #,##0.0000_);_(* \(#,##0.0000\);_(* &quot;-&quot;??_);_(@_)"/>
    <numFmt numFmtId="176" formatCode="_(* #,##0.00000_);_(* \(#,##0.00000\);_(* &quot;-&quot;??_);_(@_)"/>
    <numFmt numFmtId="177" formatCode="#,##0.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11"/>
      <color theme="8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color theme="8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9" fillId="0" borderId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36">
    <xf numFmtId="0" fontId="0" fillId="0" borderId="0" xfId="0"/>
    <xf numFmtId="0" fontId="2" fillId="0" borderId="0" xfId="0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0" fillId="0" borderId="2" xfId="0" applyBorder="1"/>
    <xf numFmtId="0" fontId="0" fillId="0" borderId="2" xfId="0" applyFill="1" applyBorder="1"/>
    <xf numFmtId="0" fontId="2" fillId="0" borderId="0" xfId="0" applyFont="1" applyBorder="1"/>
    <xf numFmtId="0" fontId="2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Fill="1" applyBorder="1"/>
    <xf numFmtId="0" fontId="10" fillId="0" borderId="0" xfId="6" applyFont="1" applyBorder="1" applyAlignment="1">
      <alignment horizontal="center"/>
    </xf>
    <xf numFmtId="0" fontId="10" fillId="0" borderId="3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10" fillId="0" borderId="4" xfId="6" applyFont="1" applyBorder="1" applyAlignment="1">
      <alignment horizontal="center"/>
    </xf>
    <xf numFmtId="0" fontId="12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Border="1" applyAlignment="1"/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7" fontId="10" fillId="0" borderId="4" xfId="1" applyNumberFormat="1" applyFont="1" applyBorder="1" applyAlignment="1">
      <alignment horizontal="left"/>
    </xf>
    <xf numFmtId="167" fontId="10" fillId="0" borderId="0" xfId="1" applyNumberFormat="1" applyFont="1" applyBorder="1" applyAlignment="1">
      <alignment horizontal="left"/>
    </xf>
    <xf numFmtId="166" fontId="10" fillId="0" borderId="4" xfId="7" applyNumberFormat="1" applyFont="1" applyFill="1" applyBorder="1"/>
    <xf numFmtId="166" fontId="10" fillId="0" borderId="0" xfId="1" applyNumberFormat="1" applyFont="1" applyFill="1" applyBorder="1"/>
    <xf numFmtId="166" fontId="10" fillId="0" borderId="4" xfId="1" applyNumberFormat="1" applyFont="1" applyFill="1" applyBorder="1"/>
    <xf numFmtId="167" fontId="10" fillId="0" borderId="0" xfId="1" applyNumberFormat="1" applyFont="1" applyFill="1" applyBorder="1" applyAlignment="1">
      <alignment horizontal="left"/>
    </xf>
    <xf numFmtId="166" fontId="10" fillId="0" borderId="0" xfId="7" applyNumberFormat="1" applyFont="1" applyFill="1" applyBorder="1"/>
    <xf numFmtId="167" fontId="10" fillId="0" borderId="0" xfId="1" applyNumberFormat="1" applyFont="1" applyAlignment="1">
      <alignment horizontal="left"/>
    </xf>
    <xf numFmtId="166" fontId="10" fillId="0" borderId="0" xfId="7" applyNumberFormat="1" applyFont="1" applyFill="1"/>
    <xf numFmtId="166" fontId="10" fillId="0" borderId="0" xfId="1" applyNumberFormat="1" applyFont="1" applyFill="1"/>
    <xf numFmtId="167" fontId="10" fillId="0" borderId="1" xfId="1" applyNumberFormat="1" applyFont="1" applyBorder="1" applyAlignment="1">
      <alignment horizontal="left"/>
    </xf>
    <xf numFmtId="166" fontId="10" fillId="0" borderId="1" xfId="7" applyNumberFormat="1" applyFont="1" applyFill="1" applyBorder="1"/>
    <xf numFmtId="166" fontId="10" fillId="0" borderId="1" xfId="1" applyNumberFormat="1" applyFont="1" applyFill="1" applyBorder="1"/>
    <xf numFmtId="167" fontId="11" fillId="0" borderId="2" xfId="1" applyNumberFormat="1" applyFont="1" applyBorder="1" applyAlignment="1">
      <alignment horizontal="left"/>
    </xf>
    <xf numFmtId="167" fontId="11" fillId="0" borderId="0" xfId="1" applyNumberFormat="1" applyFont="1" applyBorder="1" applyAlignment="1">
      <alignment horizontal="left"/>
    </xf>
    <xf numFmtId="166" fontId="11" fillId="0" borderId="5" xfId="7" applyNumberFormat="1" applyFont="1" applyFill="1" applyBorder="1"/>
    <xf numFmtId="166" fontId="11" fillId="0" borderId="0" xfId="1" applyNumberFormat="1" applyFont="1" applyFill="1" applyBorder="1"/>
    <xf numFmtId="166" fontId="11" fillId="0" borderId="5" xfId="1" applyNumberFormat="1" applyFont="1" applyFill="1" applyBorder="1"/>
    <xf numFmtId="167" fontId="11" fillId="0" borderId="0" xfId="1" applyNumberFormat="1" applyFont="1" applyFill="1" applyBorder="1" applyAlignment="1">
      <alignment horizontal="left"/>
    </xf>
    <xf numFmtId="166" fontId="15" fillId="0" borderId="0" xfId="7" applyNumberFormat="1" applyFont="1" applyFill="1" applyBorder="1"/>
    <xf numFmtId="167" fontId="11" fillId="0" borderId="0" xfId="1" applyNumberFormat="1" applyFont="1" applyAlignment="1">
      <alignment horizontal="left"/>
    </xf>
    <xf numFmtId="167" fontId="11" fillId="0" borderId="1" xfId="1" applyNumberFormat="1" applyFont="1" applyBorder="1" applyAlignment="1">
      <alignment horizontal="left"/>
    </xf>
    <xf numFmtId="0" fontId="16" fillId="0" borderId="0" xfId="0" applyFont="1"/>
    <xf numFmtId="167" fontId="17" fillId="0" borderId="0" xfId="1" applyNumberFormat="1" applyFont="1" applyFill="1" applyBorder="1" applyAlignment="1">
      <alignment horizontal="left"/>
    </xf>
    <xf numFmtId="170" fontId="18" fillId="0" borderId="0" xfId="2" applyNumberFormat="1" applyFont="1" applyFill="1" applyBorder="1"/>
    <xf numFmtId="170" fontId="19" fillId="0" borderId="0" xfId="2" applyNumberFormat="1" applyFont="1" applyFill="1" applyBorder="1"/>
    <xf numFmtId="170" fontId="17" fillId="0" borderId="0" xfId="2" applyNumberFormat="1" applyFont="1" applyFill="1" applyBorder="1"/>
    <xf numFmtId="0" fontId="17" fillId="0" borderId="0" xfId="0" applyFont="1" applyFill="1" applyBorder="1"/>
    <xf numFmtId="0" fontId="22" fillId="0" borderId="2" xfId="0" applyFont="1" applyBorder="1"/>
    <xf numFmtId="0" fontId="4" fillId="0" borderId="2" xfId="0" applyFont="1" applyBorder="1"/>
    <xf numFmtId="0" fontId="4" fillId="0" borderId="1" xfId="0" applyFont="1" applyBorder="1"/>
    <xf numFmtId="0" fontId="22" fillId="0" borderId="1" xfId="0" applyFont="1" applyBorder="1"/>
    <xf numFmtId="0" fontId="22" fillId="0" borderId="0" xfId="0" applyFont="1"/>
    <xf numFmtId="0" fontId="4" fillId="0" borderId="4" xfId="0" applyFont="1" applyBorder="1"/>
    <xf numFmtId="0" fontId="10" fillId="0" borderId="0" xfId="6" applyFont="1" applyFill="1" applyBorder="1"/>
    <xf numFmtId="166" fontId="10" fillId="0" borderId="0" xfId="6" applyNumberFormat="1" applyFont="1" applyFill="1" applyBorder="1"/>
    <xf numFmtId="166" fontId="11" fillId="0" borderId="1" xfId="6" applyNumberFormat="1" applyFont="1" applyFill="1" applyBorder="1"/>
    <xf numFmtId="0" fontId="11" fillId="0" borderId="1" xfId="6" applyFont="1" applyFill="1" applyBorder="1"/>
    <xf numFmtId="0" fontId="4" fillId="0" borderId="0" xfId="0" applyFont="1" applyBorder="1"/>
    <xf numFmtId="0" fontId="10" fillId="0" borderId="4" xfId="6" quotePrefix="1" applyNumberFormat="1" applyFont="1" applyFill="1" applyBorder="1" applyAlignment="1">
      <alignment horizontal="right"/>
    </xf>
    <xf numFmtId="0" fontId="10" fillId="0" borderId="1" xfId="6" applyNumberFormat="1" applyFont="1" applyFill="1" applyBorder="1" applyAlignment="1">
      <alignment horizontal="right"/>
    </xf>
    <xf numFmtId="0" fontId="10" fillId="0" borderId="4" xfId="6" applyNumberFormat="1" applyFont="1" applyFill="1" applyBorder="1" applyAlignment="1">
      <alignment horizontal="right"/>
    </xf>
    <xf numFmtId="0" fontId="10" fillId="0" borderId="0" xfId="6" applyFont="1" applyFill="1"/>
    <xf numFmtId="0" fontId="10" fillId="0" borderId="0" xfId="6" quotePrefix="1" applyFont="1" applyFill="1" applyBorder="1"/>
    <xf numFmtId="0" fontId="4" fillId="0" borderId="0" xfId="0" applyFont="1" applyFill="1"/>
    <xf numFmtId="166" fontId="11" fillId="0" borderId="0" xfId="6" applyNumberFormat="1" applyFont="1" applyFill="1" applyBorder="1"/>
    <xf numFmtId="0" fontId="11" fillId="0" borderId="0" xfId="6" applyFont="1" applyFill="1" applyBorder="1"/>
    <xf numFmtId="0" fontId="21" fillId="0" borderId="2" xfId="0" applyFont="1" applyBorder="1" applyAlignment="1">
      <alignment horizontal="center"/>
    </xf>
    <xf numFmtId="0" fontId="10" fillId="0" borderId="0" xfId="0" applyFont="1" applyBorder="1"/>
    <xf numFmtId="0" fontId="10" fillId="0" borderId="6" xfId="0" applyFont="1" applyBorder="1" applyAlignment="1"/>
    <xf numFmtId="0" fontId="10" fillId="0" borderId="0" xfId="0" applyFont="1" applyBorder="1" applyAlignment="1"/>
    <xf numFmtId="0" fontId="13" fillId="0" borderId="0" xfId="0" applyFont="1" applyFill="1" applyBorder="1" applyAlignment="1">
      <alignment horizontal="centerContinuous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0" borderId="1" xfId="0" applyFont="1" applyFill="1" applyBorder="1"/>
    <xf numFmtId="0" fontId="10" fillId="0" borderId="1" xfId="0" applyFont="1" applyBorder="1"/>
    <xf numFmtId="0" fontId="10" fillId="0" borderId="4" xfId="0" applyFont="1" applyFill="1" applyBorder="1"/>
    <xf numFmtId="0" fontId="11" fillId="0" borderId="0" xfId="0" applyFont="1" applyBorder="1"/>
    <xf numFmtId="166" fontId="13" fillId="0" borderId="0" xfId="1" applyNumberFormat="1" applyFont="1" applyFill="1"/>
    <xf numFmtId="0" fontId="11" fillId="0" borderId="5" xfId="0" applyFont="1" applyBorder="1"/>
    <xf numFmtId="9" fontId="0" fillId="0" borderId="0" xfId="3" applyFont="1"/>
    <xf numFmtId="0" fontId="9" fillId="0" borderId="0" xfId="6"/>
    <xf numFmtId="0" fontId="23" fillId="0" borderId="2" xfId="0" applyFont="1" applyFill="1" applyBorder="1"/>
    <xf numFmtId="0" fontId="10" fillId="0" borderId="0" xfId="6" applyFont="1" applyFill="1" applyBorder="1" applyAlignment="1">
      <alignment horizontal="center"/>
    </xf>
    <xf numFmtId="0" fontId="12" fillId="0" borderId="4" xfId="6" applyFont="1" applyFill="1" applyBorder="1"/>
    <xf numFmtId="0" fontId="17" fillId="0" borderId="0" xfId="6" applyFont="1" applyFill="1" applyBorder="1"/>
    <xf numFmtId="0" fontId="24" fillId="0" borderId="0" xfId="6" applyFont="1" applyAlignment="1">
      <alignment horizontal="left"/>
    </xf>
    <xf numFmtId="0" fontId="25" fillId="0" borderId="0" xfId="6" applyFont="1" applyAlignment="1">
      <alignment horizontal="left"/>
    </xf>
    <xf numFmtId="0" fontId="21" fillId="0" borderId="0" xfId="6" applyFont="1"/>
    <xf numFmtId="0" fontId="10" fillId="0" borderId="0" xfId="6" applyFont="1" applyAlignment="1">
      <alignment horizontal="center"/>
    </xf>
    <xf numFmtId="41" fontId="10" fillId="0" borderId="0" xfId="6" applyNumberFormat="1" applyFont="1" applyAlignment="1">
      <alignment horizontal="center"/>
    </xf>
    <xf numFmtId="41" fontId="10" fillId="0" borderId="0" xfId="6" applyNumberFormat="1" applyFont="1" applyBorder="1" applyAlignment="1">
      <alignment horizontal="center"/>
    </xf>
    <xf numFmtId="171" fontId="10" fillId="0" borderId="4" xfId="6" applyNumberFormat="1" applyFont="1" applyBorder="1" applyAlignment="1">
      <alignment horizontal="center"/>
    </xf>
    <xf numFmtId="171" fontId="10" fillId="0" borderId="0" xfId="6" applyNumberFormat="1" applyFont="1" applyAlignment="1">
      <alignment horizontal="center"/>
    </xf>
    <xf numFmtId="171" fontId="10" fillId="0" borderId="0" xfId="6" applyNumberFormat="1" applyFont="1" applyBorder="1" applyAlignment="1">
      <alignment horizontal="center"/>
    </xf>
    <xf numFmtId="0" fontId="9" fillId="0" borderId="0" xfId="6" applyFont="1" applyFill="1"/>
    <xf numFmtId="166" fontId="11" fillId="0" borderId="0" xfId="8" applyNumberFormat="1" applyFont="1" applyFill="1" applyBorder="1"/>
    <xf numFmtId="166" fontId="11" fillId="0" borderId="0" xfId="8" applyNumberFormat="1" applyFont="1" applyFill="1"/>
    <xf numFmtId="166" fontId="10" fillId="0" borderId="0" xfId="8" applyNumberFormat="1" applyFont="1" applyFill="1"/>
    <xf numFmtId="166" fontId="10" fillId="0" borderId="0" xfId="8" applyNumberFormat="1" applyFont="1" applyFill="1" applyBorder="1"/>
    <xf numFmtId="166" fontId="11" fillId="0" borderId="1" xfId="8" applyNumberFormat="1" applyFont="1" applyFill="1" applyBorder="1"/>
    <xf numFmtId="166" fontId="17" fillId="0" borderId="0" xfId="8" applyNumberFormat="1" applyFont="1" applyFill="1" applyBorder="1"/>
    <xf numFmtId="166" fontId="10" fillId="0" borderId="1" xfId="8" applyNumberFormat="1" applyFont="1" applyFill="1" applyBorder="1"/>
    <xf numFmtId="0" fontId="11" fillId="0" borderId="0" xfId="0" applyFont="1" applyBorder="1" applyAlignment="1">
      <alignment horizontal="left"/>
    </xf>
    <xf numFmtId="0" fontId="11" fillId="0" borderId="0" xfId="0" applyFont="1"/>
    <xf numFmtId="0" fontId="10" fillId="0" borderId="4" xfId="6" applyFont="1" applyFill="1" applyBorder="1" applyAlignment="1">
      <alignment horizontal="right"/>
    </xf>
    <xf numFmtId="0" fontId="0" fillId="0" borderId="4" xfId="0" applyBorder="1"/>
    <xf numFmtId="0" fontId="9" fillId="0" borderId="0" xfId="0" applyFont="1" applyAlignment="1">
      <alignment horizontal="center" vertical="center"/>
    </xf>
    <xf numFmtId="166" fontId="10" fillId="0" borderId="0" xfId="8" applyNumberFormat="1" applyFont="1" applyFill="1" applyAlignment="1"/>
    <xf numFmtId="166" fontId="10" fillId="0" borderId="0" xfId="8" applyNumberFormat="1" applyFont="1" applyFill="1" applyBorder="1" applyAlignment="1"/>
    <xf numFmtId="166" fontId="11" fillId="0" borderId="1" xfId="8" applyNumberFormat="1" applyFont="1" applyFill="1" applyBorder="1" applyAlignment="1"/>
    <xf numFmtId="166" fontId="11" fillId="0" borderId="0" xfId="8" applyNumberFormat="1" applyFont="1" applyFill="1" applyBorder="1" applyAlignment="1"/>
    <xf numFmtId="0" fontId="10" fillId="0" borderId="2" xfId="6" applyFont="1" applyFill="1" applyBorder="1"/>
    <xf numFmtId="172" fontId="10" fillId="0" borderId="2" xfId="6" applyNumberFormat="1" applyFont="1" applyFill="1" applyBorder="1"/>
    <xf numFmtId="0" fontId="26" fillId="0" borderId="0" xfId="6" applyFont="1" applyFill="1" applyBorder="1"/>
    <xf numFmtId="0" fontId="10" fillId="0" borderId="4" xfId="6" applyFont="1" applyFill="1" applyBorder="1"/>
    <xf numFmtId="0" fontId="10" fillId="0" borderId="0" xfId="6" quotePrefix="1" applyNumberFormat="1" applyFont="1" applyFill="1" applyBorder="1" applyAlignment="1">
      <alignment horizontal="right"/>
    </xf>
    <xf numFmtId="0" fontId="10" fillId="0" borderId="0" xfId="6" applyNumberFormat="1" applyFont="1" applyFill="1" applyBorder="1" applyAlignment="1">
      <alignment horizontal="right"/>
    </xf>
    <xf numFmtId="0" fontId="10" fillId="0" borderId="1" xfId="6" applyFont="1" applyFill="1" applyBorder="1"/>
    <xf numFmtId="0" fontId="11" fillId="0" borderId="1" xfId="0" applyFont="1" applyFill="1" applyBorder="1"/>
    <xf numFmtId="166" fontId="10" fillId="0" borderId="4" xfId="8" applyNumberFormat="1" applyFont="1" applyFill="1" applyBorder="1"/>
    <xf numFmtId="0" fontId="4" fillId="0" borderId="0" xfId="0" applyFont="1" applyBorder="1" applyAlignment="1">
      <alignment horizontal="center"/>
    </xf>
    <xf numFmtId="166" fontId="10" fillId="0" borderId="0" xfId="6" applyNumberFormat="1" applyFont="1" applyFill="1" applyBorder="1" applyAlignment="1">
      <alignment horizontal="right"/>
    </xf>
    <xf numFmtId="167" fontId="10" fillId="0" borderId="0" xfId="1" applyNumberFormat="1" applyFont="1" applyFill="1" applyAlignment="1">
      <alignment horizontal="center"/>
    </xf>
    <xf numFmtId="167" fontId="10" fillId="0" borderId="0" xfId="1" quotePrefix="1" applyNumberFormat="1" applyFont="1" applyFill="1" applyAlignment="1">
      <alignment horizontal="center"/>
    </xf>
    <xf numFmtId="167" fontId="10" fillId="0" borderId="0" xfId="1" applyNumberFormat="1" applyFont="1" applyFill="1" applyBorder="1" applyAlignment="1">
      <alignment horizontal="center"/>
    </xf>
    <xf numFmtId="167" fontId="10" fillId="0" borderId="0" xfId="1" quotePrefix="1" applyNumberFormat="1" applyFont="1" applyFill="1" applyBorder="1" applyAlignment="1">
      <alignment horizontal="center"/>
    </xf>
    <xf numFmtId="167" fontId="11" fillId="0" borderId="0" xfId="1" applyNumberFormat="1" applyFont="1" applyFill="1" applyBorder="1" applyAlignment="1">
      <alignment horizontal="center"/>
    </xf>
    <xf numFmtId="167" fontId="17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11" fillId="0" borderId="2" xfId="6" applyFont="1" applyFill="1" applyBorder="1"/>
    <xf numFmtId="0" fontId="26" fillId="0" borderId="4" xfId="6" applyFont="1" applyFill="1" applyBorder="1"/>
    <xf numFmtId="0" fontId="26" fillId="0" borderId="0" xfId="6" applyFont="1" applyFill="1"/>
    <xf numFmtId="43" fontId="10" fillId="0" borderId="0" xfId="6" applyNumberFormat="1" applyFont="1" applyFill="1" applyBorder="1"/>
    <xf numFmtId="166" fontId="11" fillId="0" borderId="0" xfId="7" applyNumberFormat="1" applyFont="1" applyFill="1" applyBorder="1"/>
    <xf numFmtId="0" fontId="27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1" fillId="0" borderId="0" xfId="0" applyFont="1" applyFill="1"/>
    <xf numFmtId="0" fontId="27" fillId="0" borderId="2" xfId="0" applyFont="1" applyBorder="1"/>
    <xf numFmtId="0" fontId="27" fillId="0" borderId="0" xfId="0" applyFont="1" applyFill="1"/>
    <xf numFmtId="0" fontId="28" fillId="0" borderId="0" xfId="0" applyFont="1"/>
    <xf numFmtId="166" fontId="10" fillId="0" borderId="2" xfId="8" applyNumberFormat="1" applyFont="1" applyFill="1" applyBorder="1"/>
    <xf numFmtId="0" fontId="29" fillId="0" borderId="0" xfId="6" applyFont="1" applyFill="1"/>
    <xf numFmtId="0" fontId="11" fillId="0" borderId="1" xfId="6" applyNumberFormat="1" applyFont="1" applyFill="1" applyBorder="1" applyAlignment="1">
      <alignment horizontal="right"/>
    </xf>
    <xf numFmtId="167" fontId="10" fillId="0" borderId="2" xfId="8" applyNumberFormat="1" applyFont="1" applyFill="1" applyBorder="1" applyAlignment="1">
      <alignment horizontal="left"/>
    </xf>
    <xf numFmtId="167" fontId="10" fillId="0" borderId="0" xfId="8" quotePrefix="1" applyNumberFormat="1" applyFont="1" applyFill="1" applyBorder="1" applyAlignment="1">
      <alignment horizontal="left"/>
    </xf>
    <xf numFmtId="167" fontId="10" fillId="0" borderId="4" xfId="8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2" fillId="0" borderId="0" xfId="6" applyFont="1" applyFill="1" applyBorder="1"/>
    <xf numFmtId="0" fontId="30" fillId="0" borderId="0" xfId="0" applyFont="1" applyAlignment="1">
      <alignment horizontal="left"/>
    </xf>
    <xf numFmtId="0" fontId="11" fillId="0" borderId="0" xfId="6" applyFont="1" applyFill="1"/>
    <xf numFmtId="0" fontId="0" fillId="0" borderId="8" xfId="0" applyBorder="1"/>
    <xf numFmtId="0" fontId="31" fillId="0" borderId="0" xfId="0" applyFont="1"/>
    <xf numFmtId="0" fontId="32" fillId="0" borderId="0" xfId="0" applyFont="1"/>
    <xf numFmtId="0" fontId="32" fillId="0" borderId="4" xfId="0" applyFont="1" applyBorder="1"/>
    <xf numFmtId="0" fontId="32" fillId="0" borderId="0" xfId="0" applyFont="1" applyBorder="1"/>
    <xf numFmtId="0" fontId="7" fillId="0" borderId="8" xfId="0" applyFont="1" applyBorder="1"/>
    <xf numFmtId="167" fontId="34" fillId="0" borderId="0" xfId="0" applyNumberFormat="1" applyFont="1" applyFill="1" applyBorder="1"/>
    <xf numFmtId="0" fontId="32" fillId="0" borderId="0" xfId="0" applyFont="1" applyFill="1"/>
    <xf numFmtId="167" fontId="11" fillId="0" borderId="0" xfId="8" applyNumberFormat="1" applyFont="1" applyFill="1" applyAlignment="1"/>
    <xf numFmtId="167" fontId="10" fillId="0" borderId="0" xfId="8" applyNumberFormat="1" applyFont="1" applyAlignment="1">
      <alignment horizontal="left"/>
    </xf>
    <xf numFmtId="167" fontId="11" fillId="0" borderId="1" xfId="8" applyNumberFormat="1" applyFont="1" applyBorder="1" applyAlignment="1">
      <alignment horizontal="left"/>
    </xf>
    <xf numFmtId="167" fontId="11" fillId="0" borderId="5" xfId="8" applyNumberFormat="1" applyFont="1" applyBorder="1" applyAlignment="1">
      <alignment horizontal="left"/>
    </xf>
    <xf numFmtId="0" fontId="35" fillId="0" borderId="0" xfId="0" applyFont="1"/>
    <xf numFmtId="0" fontId="2" fillId="0" borderId="8" xfId="0" applyFont="1" applyBorder="1"/>
    <xf numFmtId="166" fontId="11" fillId="0" borderId="5" xfId="8" applyNumberFormat="1" applyFont="1" applyFill="1" applyBorder="1"/>
    <xf numFmtId="0" fontId="5" fillId="0" borderId="0" xfId="4" applyFill="1"/>
    <xf numFmtId="0" fontId="0" fillId="0" borderId="8" xfId="0" applyFill="1" applyBorder="1"/>
    <xf numFmtId="0" fontId="6" fillId="0" borderId="8" xfId="0" applyFont="1" applyBorder="1"/>
    <xf numFmtId="0" fontId="29" fillId="0" borderId="0" xfId="6" applyFont="1" applyFill="1" applyBorder="1"/>
    <xf numFmtId="9" fontId="10" fillId="0" borderId="0" xfId="3" applyFont="1" applyFill="1" applyBorder="1"/>
    <xf numFmtId="9" fontId="10" fillId="0" borderId="4" xfId="3" applyFont="1" applyFill="1" applyBorder="1"/>
    <xf numFmtId="43" fontId="0" fillId="0" borderId="0" xfId="1" applyNumberFormat="1" applyFont="1"/>
    <xf numFmtId="43" fontId="10" fillId="0" borderId="4" xfId="1" applyNumberFormat="1" applyFont="1" applyFill="1" applyBorder="1" applyAlignment="1">
      <alignment horizontal="right"/>
    </xf>
    <xf numFmtId="173" fontId="0" fillId="0" borderId="0" xfId="3" applyNumberFormat="1" applyFont="1"/>
    <xf numFmtId="166" fontId="10" fillId="0" borderId="0" xfId="6" quotePrefix="1" applyNumberFormat="1" applyFont="1" applyFill="1" applyBorder="1" applyAlignment="1">
      <alignment horizontal="right"/>
    </xf>
    <xf numFmtId="0" fontId="10" fillId="0" borderId="1" xfId="6" quotePrefix="1" applyNumberFormat="1" applyFont="1" applyFill="1" applyBorder="1" applyAlignment="1">
      <alignment horizontal="right"/>
    </xf>
    <xf numFmtId="0" fontId="11" fillId="0" borderId="1" xfId="6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8" fillId="0" borderId="0" xfId="0" applyFont="1" applyFill="1"/>
    <xf numFmtId="0" fontId="20" fillId="0" borderId="8" xfId="0" applyFont="1" applyBorder="1"/>
    <xf numFmtId="166" fontId="11" fillId="0" borderId="1" xfId="6" quotePrefix="1" applyNumberFormat="1" applyFont="1" applyFill="1" applyBorder="1" applyAlignment="1">
      <alignment horizontal="right"/>
    </xf>
    <xf numFmtId="166" fontId="11" fillId="0" borderId="1" xfId="1" quotePrefix="1" applyNumberFormat="1" applyFont="1" applyFill="1" applyBorder="1" applyAlignment="1">
      <alignment horizontal="right"/>
    </xf>
    <xf numFmtId="166" fontId="10" fillId="0" borderId="0" xfId="1" quotePrefix="1" applyNumberFormat="1" applyFont="1" applyFill="1" applyBorder="1" applyAlignment="1">
      <alignment horizontal="right"/>
    </xf>
    <xf numFmtId="166" fontId="22" fillId="0" borderId="0" xfId="1" applyNumberFormat="1" applyFont="1"/>
    <xf numFmtId="0" fontId="10" fillId="0" borderId="0" xfId="6" applyFont="1" applyBorder="1" applyAlignment="1">
      <alignment horizontal="center"/>
    </xf>
    <xf numFmtId="165" fontId="0" fillId="0" borderId="0" xfId="0" applyNumberFormat="1"/>
    <xf numFmtId="0" fontId="2" fillId="0" borderId="0" xfId="0" applyFont="1" applyFill="1"/>
    <xf numFmtId="43" fontId="10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10" fillId="0" borderId="0" xfId="1" applyNumberFormat="1" applyFont="1" applyFill="1" applyBorder="1"/>
    <xf numFmtId="43" fontId="4" fillId="0" borderId="0" xfId="1" applyNumberFormat="1" applyFont="1" applyFill="1"/>
    <xf numFmtId="43" fontId="10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10" fillId="0" borderId="0" xfId="8" applyNumberFormat="1" applyFont="1" applyFill="1" applyBorder="1"/>
    <xf numFmtId="43" fontId="10" fillId="0" borderId="4" xfId="8" applyNumberFormat="1" applyFont="1" applyFill="1" applyBorder="1"/>
    <xf numFmtId="0" fontId="0" fillId="0" borderId="0" xfId="0" applyFont="1"/>
    <xf numFmtId="0" fontId="11" fillId="0" borderId="0" xfId="6" quotePrefix="1" applyNumberFormat="1" applyFont="1" applyFill="1" applyBorder="1" applyAlignment="1">
      <alignment horizontal="right"/>
    </xf>
    <xf numFmtId="0" fontId="11" fillId="0" borderId="0" xfId="6" applyNumberFormat="1" applyFont="1" applyFill="1" applyBorder="1" applyAlignment="1">
      <alignment horizontal="right"/>
    </xf>
    <xf numFmtId="166" fontId="4" fillId="0" borderId="0" xfId="1" applyNumberFormat="1" applyFont="1" applyFill="1"/>
    <xf numFmtId="0" fontId="10" fillId="0" borderId="1" xfId="6" applyFont="1" applyFill="1" applyBorder="1" applyAlignment="1">
      <alignment horizontal="right"/>
    </xf>
    <xf numFmtId="172" fontId="10" fillId="0" borderId="0" xfId="6" applyNumberFormat="1" applyFont="1" applyFill="1" applyBorder="1" applyAlignment="1">
      <alignment horizontal="right" vertical="center"/>
    </xf>
    <xf numFmtId="172" fontId="10" fillId="0" borderId="4" xfId="6" applyNumberFormat="1" applyFont="1" applyFill="1" applyBorder="1" applyAlignment="1">
      <alignment horizontal="right" vertical="center"/>
    </xf>
    <xf numFmtId="0" fontId="10" fillId="0" borderId="2" xfId="6" quotePrefix="1" applyFont="1" applyFill="1" applyBorder="1"/>
    <xf numFmtId="166" fontId="10" fillId="0" borderId="4" xfId="6" applyNumberFormat="1" applyFont="1" applyFill="1" applyBorder="1" applyAlignment="1">
      <alignment horizontal="right"/>
    </xf>
    <xf numFmtId="166" fontId="10" fillId="0" borderId="4" xfId="6" applyNumberFormat="1" applyFont="1" applyFill="1" applyBorder="1"/>
    <xf numFmtId="0" fontId="37" fillId="0" borderId="0" xfId="0" applyFont="1"/>
    <xf numFmtId="9" fontId="10" fillId="0" borderId="4" xfId="3" quotePrefix="1" applyNumberFormat="1" applyFont="1" applyFill="1" applyBorder="1" applyAlignment="1">
      <alignment horizontal="right"/>
    </xf>
    <xf numFmtId="0" fontId="10" fillId="0" borderId="6" xfId="0" applyFont="1" applyFill="1" applyBorder="1" applyAlignment="1"/>
    <xf numFmtId="0" fontId="10" fillId="0" borderId="5" xfId="0" applyFont="1" applyFill="1" applyBorder="1" applyAlignment="1">
      <alignment horizontal="center"/>
    </xf>
    <xf numFmtId="169" fontId="38" fillId="0" borderId="0" xfId="0" applyNumberFormat="1" applyFont="1"/>
    <xf numFmtId="0" fontId="38" fillId="0" borderId="0" xfId="0" applyFont="1"/>
    <xf numFmtId="0" fontId="39" fillId="0" borderId="0" xfId="0" applyFont="1" applyFill="1"/>
    <xf numFmtId="0" fontId="40" fillId="0" borderId="0" xfId="6" applyFont="1" applyFill="1" applyBorder="1"/>
    <xf numFmtId="0" fontId="40" fillId="0" borderId="0" xfId="0" applyFont="1" applyAlignment="1">
      <alignment horizontal="left"/>
    </xf>
    <xf numFmtId="172" fontId="10" fillId="0" borderId="0" xfId="6" applyNumberFormat="1" applyFont="1" applyFill="1" applyBorder="1" applyAlignment="1">
      <alignment horizontal="center" vertical="center"/>
    </xf>
    <xf numFmtId="172" fontId="10" fillId="0" borderId="0" xfId="6" applyNumberFormat="1" applyFont="1" applyFill="1" applyBorder="1" applyAlignment="1"/>
    <xf numFmtId="166" fontId="10" fillId="0" borderId="0" xfId="6" applyNumberFormat="1" applyFont="1" applyFill="1" applyBorder="1" applyAlignment="1"/>
    <xf numFmtId="166" fontId="11" fillId="0" borderId="1" xfId="6" applyNumberFormat="1" applyFont="1" applyFill="1" applyBorder="1" applyAlignment="1">
      <alignment vertical="center"/>
    </xf>
    <xf numFmtId="0" fontId="41" fillId="0" borderId="0" xfId="6" applyFont="1" applyFill="1" applyBorder="1"/>
    <xf numFmtId="174" fontId="0" fillId="0" borderId="0" xfId="0" applyNumberFormat="1"/>
    <xf numFmtId="0" fontId="25" fillId="0" borderId="0" xfId="6" applyFont="1" applyBorder="1" applyAlignment="1">
      <alignment horizontal="left"/>
    </xf>
    <xf numFmtId="0" fontId="21" fillId="0" borderId="0" xfId="6" applyFont="1" applyBorder="1"/>
    <xf numFmtId="0" fontId="21" fillId="0" borderId="0" xfId="6" applyFont="1" applyFill="1" applyBorder="1"/>
    <xf numFmtId="0" fontId="9" fillId="0" borderId="0" xfId="6" applyBorder="1"/>
    <xf numFmtId="0" fontId="9" fillId="0" borderId="0" xfId="6" applyFont="1" applyFill="1" applyBorder="1"/>
    <xf numFmtId="43" fontId="10" fillId="0" borderId="0" xfId="7" applyNumberFormat="1" applyFont="1" applyFill="1"/>
    <xf numFmtId="43" fontId="10" fillId="0" borderId="0" xfId="1" applyNumberFormat="1" applyFont="1" applyFill="1"/>
    <xf numFmtId="43" fontId="10" fillId="0" borderId="0" xfId="1" applyNumberFormat="1" applyFont="1" applyFill="1" applyBorder="1" applyAlignment="1">
      <alignment horizontal="left"/>
    </xf>
    <xf numFmtId="43" fontId="0" fillId="0" borderId="0" xfId="0" applyNumberFormat="1"/>
    <xf numFmtId="0" fontId="0" fillId="0" borderId="4" xfId="0" applyFill="1" applyBorder="1"/>
    <xf numFmtId="0" fontId="4" fillId="0" borderId="4" xfId="0" applyFont="1" applyFill="1" applyBorder="1"/>
    <xf numFmtId="0" fontId="4" fillId="0" borderId="1" xfId="0" applyFont="1" applyFill="1" applyBorder="1"/>
    <xf numFmtId="9" fontId="0" fillId="0" borderId="0" xfId="3" applyFont="1" applyFill="1"/>
    <xf numFmtId="168" fontId="22" fillId="0" borderId="1" xfId="0" applyNumberFormat="1" applyFont="1" applyFill="1" applyBorder="1"/>
    <xf numFmtId="166" fontId="4" fillId="0" borderId="0" xfId="1" applyNumberFormat="1" applyFont="1"/>
    <xf numFmtId="9" fontId="4" fillId="0" borderId="0" xfId="3" applyFont="1" applyBorder="1"/>
    <xf numFmtId="166" fontId="22" fillId="0" borderId="5" xfId="9" applyNumberFormat="1" applyFont="1" applyFill="1" applyBorder="1"/>
    <xf numFmtId="9" fontId="4" fillId="0" borderId="4" xfId="3" applyFont="1" applyBorder="1"/>
    <xf numFmtId="166" fontId="4" fillId="0" borderId="4" xfId="1" applyNumberFormat="1" applyFont="1" applyBorder="1"/>
    <xf numFmtId="0" fontId="20" fillId="0" borderId="0" xfId="0" applyFont="1" applyBorder="1"/>
    <xf numFmtId="175" fontId="10" fillId="0" borderId="0" xfId="1" applyNumberFormat="1" applyFont="1" applyFill="1" applyBorder="1" applyAlignment="1">
      <alignment horizontal="left"/>
    </xf>
    <xf numFmtId="9" fontId="0" fillId="0" borderId="0" xfId="3" applyFont="1" applyBorder="1"/>
    <xf numFmtId="166" fontId="0" fillId="0" borderId="8" xfId="1" applyNumberFormat="1" applyFont="1" applyBorder="1"/>
    <xf numFmtId="0" fontId="42" fillId="0" borderId="8" xfId="0" applyFont="1" applyBorder="1"/>
    <xf numFmtId="0" fontId="0" fillId="0" borderId="8" xfId="0" applyBorder="1" applyAlignment="1">
      <alignment horizontal="right"/>
    </xf>
    <xf numFmtId="166" fontId="42" fillId="0" borderId="8" xfId="1" applyNumberFormat="1" applyFont="1" applyBorder="1"/>
    <xf numFmtId="9" fontId="42" fillId="0" borderId="8" xfId="3" applyFont="1" applyBorder="1"/>
    <xf numFmtId="0" fontId="44" fillId="0" borderId="8" xfId="0" applyFont="1" applyBorder="1" applyAlignment="1">
      <alignment horizontal="right"/>
    </xf>
    <xf numFmtId="43" fontId="0" fillId="0" borderId="0" xfId="0" applyNumberFormat="1" applyBorder="1"/>
    <xf numFmtId="43" fontId="0" fillId="0" borderId="8" xfId="0" applyNumberFormat="1" applyBorder="1"/>
    <xf numFmtId="0" fontId="4" fillId="0" borderId="8" xfId="0" applyFont="1" applyBorder="1"/>
    <xf numFmtId="43" fontId="4" fillId="0" borderId="0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Fill="1"/>
    <xf numFmtId="0" fontId="4" fillId="0" borderId="0" xfId="0" quotePrefix="1" applyFont="1"/>
    <xf numFmtId="174" fontId="0" fillId="0" borderId="0" xfId="0" applyNumberFormat="1" applyFill="1"/>
    <xf numFmtId="174" fontId="4" fillId="0" borderId="0" xfId="0" applyNumberFormat="1" applyFont="1"/>
    <xf numFmtId="43" fontId="10" fillId="0" borderId="0" xfId="7" applyNumberFormat="1" applyFont="1" applyFill="1" applyBorder="1"/>
    <xf numFmtId="3" fontId="0" fillId="0" borderId="0" xfId="0" applyNumberFormat="1"/>
    <xf numFmtId="0" fontId="12" fillId="0" borderId="2" xfId="0" applyFont="1" applyBorder="1" applyAlignment="1">
      <alignment horizontal="left"/>
    </xf>
    <xf numFmtId="0" fontId="12" fillId="0" borderId="4" xfId="6" applyFont="1" applyFill="1" applyBorder="1" applyAlignment="1">
      <alignment horizontal="left"/>
    </xf>
    <xf numFmtId="0" fontId="37" fillId="0" borderId="4" xfId="0" applyFont="1" applyBorder="1"/>
    <xf numFmtId="167" fontId="20" fillId="0" borderId="0" xfId="1" applyNumberFormat="1" applyFont="1" applyBorder="1"/>
    <xf numFmtId="166" fontId="20" fillId="0" borderId="0" xfId="0" applyNumberFormat="1" applyFont="1" applyBorder="1"/>
    <xf numFmtId="174" fontId="20" fillId="0" borderId="0" xfId="0" applyNumberFormat="1" applyFont="1" applyBorder="1"/>
    <xf numFmtId="0" fontId="22" fillId="0" borderId="0" xfId="0" applyFont="1" applyBorder="1"/>
    <xf numFmtId="0" fontId="4" fillId="0" borderId="0" xfId="0" applyFont="1" applyBorder="1" applyAlignment="1">
      <alignment horizontal="center" vertical="center"/>
    </xf>
    <xf numFmtId="0" fontId="43" fillId="0" borderId="0" xfId="0" applyFont="1" applyBorder="1"/>
    <xf numFmtId="166" fontId="43" fillId="0" borderId="0" xfId="0" applyNumberFormat="1" applyFont="1" applyBorder="1"/>
    <xf numFmtId="9" fontId="43" fillId="0" borderId="0" xfId="3" applyFont="1" applyBorder="1"/>
    <xf numFmtId="166" fontId="42" fillId="0" borderId="0" xfId="1" applyNumberFormat="1" applyFont="1" applyBorder="1"/>
    <xf numFmtId="9" fontId="42" fillId="0" borderId="0" xfId="3" applyFont="1" applyBorder="1" applyAlignment="1">
      <alignment horizontal="left"/>
    </xf>
    <xf numFmtId="4" fontId="0" fillId="0" borderId="0" xfId="0" applyNumberFormat="1" applyBorder="1"/>
    <xf numFmtId="0" fontId="0" fillId="0" borderId="0" xfId="0" applyBorder="1" applyAlignment="1">
      <alignment horizontal="right"/>
    </xf>
    <xf numFmtId="9" fontId="42" fillId="0" borderId="0" xfId="3" applyFont="1" applyBorder="1"/>
    <xf numFmtId="166" fontId="0" fillId="0" borderId="0" xfId="0" applyNumberFormat="1" applyBorder="1"/>
    <xf numFmtId="0" fontId="2" fillId="0" borderId="0" xfId="0" applyFont="1" applyBorder="1" applyAlignment="1">
      <alignment horizontal="center"/>
    </xf>
    <xf numFmtId="0" fontId="42" fillId="0" borderId="0" xfId="0" applyFont="1" applyBorder="1"/>
    <xf numFmtId="166" fontId="43" fillId="0" borderId="0" xfId="1" applyNumberFormat="1" applyFont="1" applyBorder="1"/>
    <xf numFmtId="0" fontId="36" fillId="0" borderId="0" xfId="0" applyFont="1" applyFill="1" applyBorder="1"/>
    <xf numFmtId="166" fontId="20" fillId="0" borderId="0" xfId="1" applyNumberFormat="1" applyFont="1" applyBorder="1"/>
    <xf numFmtId="0" fontId="6" fillId="0" borderId="0" xfId="0" applyFont="1" applyBorder="1"/>
    <xf numFmtId="165" fontId="42" fillId="0" borderId="0" xfId="0" applyNumberFormat="1" applyFont="1" applyBorder="1"/>
    <xf numFmtId="0" fontId="44" fillId="0" borderId="0" xfId="0" applyFont="1" applyBorder="1" applyAlignment="1">
      <alignment horizontal="right"/>
    </xf>
    <xf numFmtId="0" fontId="44" fillId="0" borderId="0" xfId="0" applyFont="1" applyBorder="1"/>
    <xf numFmtId="165" fontId="44" fillId="0" borderId="0" xfId="0" applyNumberFormat="1" applyFont="1" applyBorder="1"/>
    <xf numFmtId="165" fontId="0" fillId="0" borderId="0" xfId="0" applyNumberFormat="1" applyBorder="1"/>
    <xf numFmtId="0" fontId="1" fillId="0" borderId="0" xfId="5" applyBorder="1"/>
    <xf numFmtId="177" fontId="0" fillId="0" borderId="0" xfId="0" applyNumberFormat="1" applyBorder="1"/>
    <xf numFmtId="0" fontId="2" fillId="0" borderId="0" xfId="0" applyFont="1" applyBorder="1" applyAlignment="1">
      <alignment horizontal="right"/>
    </xf>
    <xf numFmtId="174" fontId="0" fillId="0" borderId="0" xfId="0" applyNumberFormat="1" applyBorder="1"/>
    <xf numFmtId="166" fontId="4" fillId="0" borderId="0" xfId="1" applyNumberFormat="1" applyFont="1" applyFill="1" applyBorder="1"/>
    <xf numFmtId="166" fontId="4" fillId="0" borderId="0" xfId="0" applyNumberFormat="1" applyFont="1" applyFill="1" applyBorder="1"/>
    <xf numFmtId="43" fontId="20" fillId="0" borderId="0" xfId="0" applyNumberFormat="1" applyFont="1" applyBorder="1" applyAlignment="1">
      <alignment horizontal="center"/>
    </xf>
    <xf numFmtId="176" fontId="0" fillId="0" borderId="0" xfId="0" applyNumberFormat="1" applyBorder="1"/>
    <xf numFmtId="0" fontId="10" fillId="0" borderId="3" xfId="6" applyFont="1" applyBorder="1" applyAlignment="1">
      <alignment horizontal="center"/>
    </xf>
    <xf numFmtId="16" fontId="10" fillId="0" borderId="4" xfId="0" quotePrefix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4" xfId="6" applyFont="1" applyFill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72" fontId="10" fillId="0" borderId="3" xfId="6" applyNumberFormat="1" applyFont="1" applyFill="1" applyBorder="1" applyAlignment="1">
      <alignment horizontal="center"/>
    </xf>
    <xf numFmtId="172" fontId="10" fillId="0" borderId="4" xfId="6" applyNumberFormat="1" applyFont="1" applyFill="1" applyBorder="1" applyAlignment="1">
      <alignment horizontal="center"/>
    </xf>
    <xf numFmtId="0" fontId="10" fillId="0" borderId="3" xfId="6" applyFont="1" applyFill="1" applyBorder="1" applyAlignment="1">
      <alignment horizontal="center"/>
    </xf>
    <xf numFmtId="172" fontId="10" fillId="0" borderId="0" xfId="6" applyNumberFormat="1" applyFont="1" applyFill="1" applyBorder="1" applyAlignment="1">
      <alignment horizontal="center"/>
    </xf>
    <xf numFmtId="0" fontId="10" fillId="0" borderId="7" xfId="6" applyFont="1" applyFill="1" applyBorder="1" applyAlignment="1">
      <alignment horizontal="center" vertical="center"/>
    </xf>
    <xf numFmtId="0" fontId="10" fillId="0" borderId="4" xfId="6" applyFont="1" applyFill="1" applyBorder="1" applyAlignment="1">
      <alignment horizontal="center" vertical="center"/>
    </xf>
    <xf numFmtId="172" fontId="10" fillId="0" borderId="7" xfId="6" applyNumberFormat="1" applyFont="1" applyFill="1" applyBorder="1" applyAlignment="1">
      <alignment horizontal="center" vertical="center"/>
    </xf>
    <xf numFmtId="172" fontId="10" fillId="0" borderId="4" xfId="6" applyNumberFormat="1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10" fillId="0" borderId="0" xfId="6" applyNumberFormat="1" applyFont="1" applyFill="1" applyBorder="1" applyAlignment="1">
      <alignment horizontal="center" vertical="center"/>
    </xf>
  </cellXfs>
  <cellStyles count="14">
    <cellStyle name="Comma" xfId="1" builtinId="3"/>
    <cellStyle name="Comma 10 10" xfId="8"/>
    <cellStyle name="Comma 12" xfId="13"/>
    <cellStyle name="Comma 17 2" xfId="9"/>
    <cellStyle name="Comma 8" xfId="7"/>
    <cellStyle name="Currency" xfId="2" builtinId="4"/>
    <cellStyle name="Currency 2" xfId="12"/>
    <cellStyle name="Hyperlink" xfId="4" builtinId="8"/>
    <cellStyle name="Normal" xfId="0" builtinId="0"/>
    <cellStyle name="Normal 2" xfId="6"/>
    <cellStyle name="Normal 3" xfId="10"/>
    <cellStyle name="Normal 4" xfId="5"/>
    <cellStyle name="Percent" xfId="3" builtinId="5"/>
    <cellStyle name="Percent 2" xfId="11"/>
  </cellStyles>
  <dxfs count="0"/>
  <tableStyles count="0" defaultTableStyle="TableStyleMedium2" defaultPivotStyle="PivotStyleLight16"/>
  <colors>
    <mruColors>
      <color rgb="FFFFFF97"/>
      <color rgb="FFFF535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49"/>
  <sheetViews>
    <sheetView showGridLines="0" tabSelected="1" zoomScaleNormal="100" workbookViewId="0"/>
  </sheetViews>
  <sheetFormatPr defaultRowHeight="15"/>
  <cols>
    <col min="3" max="3" width="64.7109375" customWidth="1"/>
    <col min="4" max="4" width="1.7109375" customWidth="1"/>
    <col min="5" max="5" width="5.570312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5" width="10.7109375" customWidth="1"/>
    <col min="18" max="18" width="11.7109375" bestFit="1" customWidth="1"/>
    <col min="20" max="20" width="11.7109375" bestFit="1" customWidth="1"/>
    <col min="24" max="24" width="9.5703125" bestFit="1" customWidth="1"/>
    <col min="25" max="25" width="10.140625" bestFit="1" customWidth="1"/>
  </cols>
  <sheetData>
    <row r="1" spans="1:25" ht="12" customHeight="1">
      <c r="Q1" s="169"/>
    </row>
    <row r="2" spans="1:25" ht="18.75">
      <c r="C2" s="318" t="s">
        <v>10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Q2" s="169"/>
    </row>
    <row r="3" spans="1:25" ht="12" customHeight="1" thickBot="1">
      <c r="C3" s="16"/>
      <c r="D3" s="16"/>
      <c r="E3" s="16"/>
      <c r="F3" s="16"/>
      <c r="G3" s="17"/>
      <c r="H3" s="17"/>
      <c r="I3" s="18"/>
      <c r="J3" s="16"/>
      <c r="K3" s="16"/>
      <c r="L3" s="16"/>
      <c r="M3" s="16"/>
      <c r="N3" s="16"/>
      <c r="O3" s="12"/>
      <c r="Q3" s="169"/>
    </row>
    <row r="4" spans="1:25" ht="12" customHeight="1">
      <c r="C4" s="19"/>
      <c r="D4" s="19"/>
      <c r="E4" s="19"/>
      <c r="F4" s="19"/>
      <c r="G4" s="316" t="s">
        <v>11</v>
      </c>
      <c r="H4" s="316"/>
      <c r="I4" s="316"/>
      <c r="J4" s="19"/>
      <c r="K4" s="20"/>
      <c r="L4" s="19" t="s">
        <v>7</v>
      </c>
      <c r="M4" s="19"/>
      <c r="N4" s="19"/>
      <c r="O4" s="4" t="s">
        <v>135</v>
      </c>
      <c r="Q4" s="169"/>
    </row>
    <row r="5" spans="1:25" ht="12" customHeight="1">
      <c r="C5" s="19"/>
      <c r="D5" s="19"/>
      <c r="E5" s="21"/>
      <c r="F5" s="21"/>
      <c r="G5" s="317" t="s">
        <v>0</v>
      </c>
      <c r="H5" s="317"/>
      <c r="I5" s="317"/>
      <c r="J5" s="21"/>
      <c r="K5" s="22"/>
      <c r="L5" s="22" t="s">
        <v>0</v>
      </c>
      <c r="M5" s="22"/>
      <c r="N5" s="19"/>
      <c r="O5" s="64" t="s">
        <v>1</v>
      </c>
      <c r="Q5" s="169"/>
    </row>
    <row r="6" spans="1:25" ht="12" customHeight="1" thickBot="1">
      <c r="C6" s="23" t="s">
        <v>12</v>
      </c>
      <c r="D6" s="25"/>
      <c r="E6" s="24" t="s">
        <v>13</v>
      </c>
      <c r="F6" s="25"/>
      <c r="G6" s="26">
        <v>2019</v>
      </c>
      <c r="H6" s="27"/>
      <c r="I6" s="26">
        <v>2018</v>
      </c>
      <c r="J6" s="25"/>
      <c r="K6" s="26">
        <v>2019</v>
      </c>
      <c r="L6" s="27"/>
      <c r="M6" s="26">
        <v>2018</v>
      </c>
      <c r="N6" s="29"/>
      <c r="O6" s="26">
        <v>2018</v>
      </c>
      <c r="Q6" s="169"/>
    </row>
    <row r="7" spans="1:25" ht="12" customHeight="1">
      <c r="C7" s="28"/>
      <c r="D7" s="25"/>
      <c r="E7" s="25"/>
      <c r="F7" s="25"/>
      <c r="G7" s="29"/>
      <c r="H7" s="25"/>
      <c r="I7" s="30"/>
      <c r="J7" s="25"/>
      <c r="K7" s="25"/>
      <c r="L7" s="25"/>
      <c r="M7" s="29"/>
      <c r="N7" s="29"/>
      <c r="Q7" s="169"/>
    </row>
    <row r="8" spans="1:25" ht="12" customHeight="1">
      <c r="C8" s="31" t="s">
        <v>14</v>
      </c>
      <c r="D8" s="32"/>
      <c r="E8" s="138">
        <v>2</v>
      </c>
      <c r="F8" s="32"/>
      <c r="G8" s="33">
        <v>276.5</v>
      </c>
      <c r="H8" s="34"/>
      <c r="I8" s="35">
        <v>163.4</v>
      </c>
      <c r="J8" s="36"/>
      <c r="K8" s="33">
        <v>598.20000000000005</v>
      </c>
      <c r="L8" s="36"/>
      <c r="M8" s="35">
        <v>604.45799999999997</v>
      </c>
      <c r="N8" s="34"/>
      <c r="O8" s="35">
        <v>874.29999999999984</v>
      </c>
      <c r="Q8" s="169"/>
      <c r="Y8" s="279"/>
    </row>
    <row r="9" spans="1:25" ht="12" customHeight="1">
      <c r="C9" s="32"/>
      <c r="D9" s="32"/>
      <c r="E9" s="138"/>
      <c r="F9" s="32"/>
      <c r="G9" s="278"/>
      <c r="H9" s="34"/>
      <c r="I9" s="34"/>
      <c r="J9" s="36"/>
      <c r="K9" s="261"/>
      <c r="L9" s="36"/>
      <c r="M9" s="34"/>
      <c r="N9" s="36"/>
      <c r="O9" s="34"/>
      <c r="Q9" s="169"/>
    </row>
    <row r="10" spans="1:25" ht="12" customHeight="1">
      <c r="C10" s="38" t="s">
        <v>15</v>
      </c>
      <c r="D10" s="32"/>
      <c r="E10" s="135">
        <v>3</v>
      </c>
      <c r="F10" s="36"/>
      <c r="G10" s="39">
        <v>-59.9</v>
      </c>
      <c r="H10" s="34"/>
      <c r="I10" s="40">
        <v>-44.041999999999987</v>
      </c>
      <c r="J10" s="36"/>
      <c r="K10" s="39">
        <v>-189</v>
      </c>
      <c r="L10" s="36"/>
      <c r="M10" s="40">
        <v>-181.327</v>
      </c>
      <c r="N10" s="39"/>
      <c r="O10" s="40">
        <v>-256</v>
      </c>
      <c r="Q10" s="169"/>
    </row>
    <row r="11" spans="1:25" ht="12" customHeight="1">
      <c r="C11" s="38" t="s">
        <v>16</v>
      </c>
      <c r="D11" s="32"/>
      <c r="E11" s="136">
        <v>3</v>
      </c>
      <c r="F11" s="36"/>
      <c r="G11" s="39">
        <v>-2.9</v>
      </c>
      <c r="H11" s="40"/>
      <c r="I11" s="40">
        <v>-1.9630000000000001</v>
      </c>
      <c r="J11" s="36"/>
      <c r="K11" s="39">
        <v>-7.2</v>
      </c>
      <c r="L11" s="36"/>
      <c r="M11" s="40">
        <v>-7.8630000000000004</v>
      </c>
      <c r="N11" s="40"/>
      <c r="O11" s="40">
        <v>-10.799999999999999</v>
      </c>
      <c r="Q11" s="169"/>
    </row>
    <row r="12" spans="1:25" ht="12" customHeight="1">
      <c r="C12" s="32" t="s">
        <v>17</v>
      </c>
      <c r="D12" s="32"/>
      <c r="E12" s="137">
        <v>3</v>
      </c>
      <c r="F12" s="36"/>
      <c r="G12" s="39">
        <v>-11.200000000000001</v>
      </c>
      <c r="H12" s="34"/>
      <c r="I12" s="40">
        <v>-13.246</v>
      </c>
      <c r="J12" s="36"/>
      <c r="K12" s="39">
        <v>-33.6</v>
      </c>
      <c r="L12" s="36"/>
      <c r="M12" s="40">
        <v>-38.846000000000004</v>
      </c>
      <c r="N12" s="40"/>
      <c r="O12" s="40">
        <v>-51.8</v>
      </c>
      <c r="Q12" s="169"/>
    </row>
    <row r="13" spans="1:25" ht="12" customHeight="1">
      <c r="A13" s="7"/>
      <c r="C13" s="38" t="s">
        <v>18</v>
      </c>
      <c r="D13" s="38"/>
      <c r="E13" s="136">
        <v>4</v>
      </c>
      <c r="F13" s="36"/>
      <c r="G13" s="40">
        <v>-131.19999999999999</v>
      </c>
      <c r="H13" s="40"/>
      <c r="I13" s="40">
        <v>-87.8</v>
      </c>
      <c r="J13" s="36"/>
      <c r="K13" s="40">
        <v>-287.2</v>
      </c>
      <c r="L13" s="36"/>
      <c r="M13" s="40">
        <v>-279.59999999999997</v>
      </c>
      <c r="N13" s="40"/>
      <c r="O13" s="40">
        <v>-385.3</v>
      </c>
      <c r="Q13" s="169"/>
    </row>
    <row r="14" spans="1:25" ht="12" customHeight="1">
      <c r="A14" s="7"/>
      <c r="C14" s="38" t="s">
        <v>19</v>
      </c>
      <c r="D14" s="38"/>
      <c r="E14" s="136">
        <v>4</v>
      </c>
      <c r="F14" s="36"/>
      <c r="G14" s="40">
        <v>-19.600000000000001</v>
      </c>
      <c r="H14" s="40"/>
      <c r="I14" s="40">
        <v>-23.257000000000001</v>
      </c>
      <c r="J14" s="36"/>
      <c r="K14" s="40">
        <v>-81</v>
      </c>
      <c r="L14" s="36"/>
      <c r="M14" s="40">
        <v>-79.756999999999991</v>
      </c>
      <c r="N14" s="40"/>
      <c r="O14" s="40">
        <v>-117.50000000000001</v>
      </c>
      <c r="Q14" s="169"/>
      <c r="Y14" s="2"/>
    </row>
    <row r="15" spans="1:25" ht="12" customHeight="1">
      <c r="A15" s="7"/>
      <c r="C15" s="38" t="s">
        <v>20</v>
      </c>
      <c r="D15" s="38"/>
      <c r="E15" s="136">
        <v>4</v>
      </c>
      <c r="F15" s="36"/>
      <c r="G15" s="39">
        <v>-1.36267666</v>
      </c>
      <c r="H15" s="40"/>
      <c r="I15" s="40">
        <v>-3.5</v>
      </c>
      <c r="J15" s="36"/>
      <c r="K15" s="39">
        <v>0.1516639700000173</v>
      </c>
      <c r="L15" s="36"/>
      <c r="M15" s="40">
        <v>-4</v>
      </c>
      <c r="N15" s="40"/>
      <c r="O15" s="40">
        <v>-13.499999999999998</v>
      </c>
      <c r="Q15" s="169"/>
    </row>
    <row r="16" spans="1:25" ht="12" customHeight="1">
      <c r="A16" s="7"/>
      <c r="C16" s="41" t="s">
        <v>21</v>
      </c>
      <c r="D16" s="8"/>
      <c r="E16" s="137"/>
      <c r="F16" s="36"/>
      <c r="G16" s="42">
        <f>SUM(G10:G15)</f>
        <v>-226.16267665999999</v>
      </c>
      <c r="H16" s="34"/>
      <c r="I16" s="42">
        <v>-173.80799999999999</v>
      </c>
      <c r="J16" s="36"/>
      <c r="K16" s="42">
        <f>SUM(K10:K15)</f>
        <v>-597.84833602999993</v>
      </c>
      <c r="L16" s="36"/>
      <c r="M16" s="42">
        <v>-591.39299999999992</v>
      </c>
      <c r="N16" s="37"/>
      <c r="O16" s="42">
        <v>-834.90000000000009</v>
      </c>
      <c r="Q16" s="169"/>
    </row>
    <row r="17" spans="1:17" ht="12" customHeight="1">
      <c r="A17" s="7"/>
      <c r="C17" s="32" t="s">
        <v>246</v>
      </c>
      <c r="D17" s="8"/>
      <c r="E17" s="138" t="s">
        <v>6</v>
      </c>
      <c r="F17" s="36"/>
      <c r="G17" s="37">
        <f>+G16+G8</f>
        <v>50.337323340000012</v>
      </c>
      <c r="H17" s="34"/>
      <c r="I17" s="37">
        <v>-10.407999999999987</v>
      </c>
      <c r="J17" s="36"/>
      <c r="K17" s="37">
        <f>+K16+K8</f>
        <v>0.35166397000011784</v>
      </c>
      <c r="L17" s="36"/>
      <c r="M17" s="37">
        <v>12.965000000000055</v>
      </c>
      <c r="N17" s="37"/>
      <c r="O17" s="37">
        <v>39.39999999999975</v>
      </c>
      <c r="Q17" s="169"/>
    </row>
    <row r="18" spans="1:17" ht="12" customHeight="1">
      <c r="A18" s="7"/>
      <c r="C18" s="36" t="s">
        <v>22</v>
      </c>
      <c r="D18" s="36"/>
      <c r="E18" s="138">
        <v>5</v>
      </c>
      <c r="F18" s="36"/>
      <c r="G18" s="37">
        <v>0.1</v>
      </c>
      <c r="H18" s="34"/>
      <c r="I18" s="37">
        <v>-2.7569940000000002</v>
      </c>
      <c r="J18" s="36"/>
      <c r="K18" s="37">
        <v>-13.8</v>
      </c>
      <c r="L18" s="36"/>
      <c r="M18" s="37">
        <v>-5.9669939999999997</v>
      </c>
      <c r="N18" s="34"/>
      <c r="O18" s="37">
        <v>-18.899999999999999</v>
      </c>
      <c r="Q18" s="169"/>
    </row>
    <row r="19" spans="1:17" ht="12" customHeight="1">
      <c r="A19" s="7"/>
      <c r="C19" s="32" t="s">
        <v>23</v>
      </c>
      <c r="D19" s="36"/>
      <c r="E19" s="138">
        <v>6</v>
      </c>
      <c r="F19" s="36"/>
      <c r="G19" s="37">
        <v>-16.399999999999999</v>
      </c>
      <c r="H19" s="34"/>
      <c r="I19" s="34">
        <v>-15.255000000000003</v>
      </c>
      <c r="J19" s="36"/>
      <c r="K19" s="37">
        <v>-51.5</v>
      </c>
      <c r="L19" s="36"/>
      <c r="M19" s="34">
        <v>-46.255000000000003</v>
      </c>
      <c r="N19" s="34"/>
      <c r="O19" s="34">
        <v>-61.999999999999993</v>
      </c>
      <c r="Q19" s="169"/>
    </row>
    <row r="20" spans="1:17" ht="12" customHeight="1">
      <c r="A20" s="7"/>
      <c r="C20" s="31" t="s">
        <v>24</v>
      </c>
      <c r="D20" s="36"/>
      <c r="E20" s="138">
        <v>7</v>
      </c>
      <c r="F20" s="36"/>
      <c r="G20" s="33">
        <v>3.4</v>
      </c>
      <c r="H20" s="34"/>
      <c r="I20" s="35">
        <v>-0.22499999999999987</v>
      </c>
      <c r="J20" s="36"/>
      <c r="K20" s="33">
        <v>-1.4</v>
      </c>
      <c r="L20" s="36"/>
      <c r="M20" s="35">
        <v>-4.0250000000000004</v>
      </c>
      <c r="N20" s="34"/>
      <c r="O20" s="35">
        <v>-6.4</v>
      </c>
      <c r="Q20" s="169"/>
    </row>
    <row r="21" spans="1:17" ht="12" customHeight="1">
      <c r="A21" s="7"/>
      <c r="C21" s="38" t="s">
        <v>247</v>
      </c>
      <c r="D21" s="8"/>
      <c r="E21" s="137"/>
      <c r="F21" s="36"/>
      <c r="G21" s="39">
        <f>SUM(G17:G20)</f>
        <v>37.437323340000013</v>
      </c>
      <c r="H21" s="34"/>
      <c r="I21" s="39">
        <v>-28.64499399999999</v>
      </c>
      <c r="J21" s="36"/>
      <c r="K21" s="39">
        <f>SUM(K17:K20)</f>
        <v>-66.348336029999885</v>
      </c>
      <c r="L21" s="36"/>
      <c r="M21" s="39">
        <v>-43.281993999999948</v>
      </c>
      <c r="N21" s="39"/>
      <c r="O21" s="39">
        <v>-47.90000000000024</v>
      </c>
      <c r="Q21" s="169"/>
    </row>
    <row r="22" spans="1:17" ht="12" customHeight="1">
      <c r="A22" s="7"/>
      <c r="C22" s="31" t="s">
        <v>26</v>
      </c>
      <c r="D22" s="36"/>
      <c r="E22" s="137">
        <v>8</v>
      </c>
      <c r="F22" s="36"/>
      <c r="G22" s="39">
        <v>-5.8999999999999995</v>
      </c>
      <c r="H22" s="34"/>
      <c r="I22" s="40">
        <v>-6.7530000000000001</v>
      </c>
      <c r="J22" s="36"/>
      <c r="K22" s="39">
        <v>-16.3</v>
      </c>
      <c r="L22" s="36"/>
      <c r="M22" s="40">
        <v>-21.152999999999999</v>
      </c>
      <c r="N22" s="34"/>
      <c r="O22" s="40">
        <v>-40</v>
      </c>
      <c r="Q22" s="169"/>
    </row>
    <row r="23" spans="1:17" ht="12" customHeight="1" thickBot="1">
      <c r="A23" s="7"/>
      <c r="C23" s="44" t="s">
        <v>27</v>
      </c>
      <c r="D23" s="8"/>
      <c r="E23" s="139"/>
      <c r="F23" s="49"/>
      <c r="G23" s="46">
        <f>SUM(G21:G22)</f>
        <v>31.537323340000015</v>
      </c>
      <c r="H23" s="47"/>
      <c r="I23" s="46">
        <v>-35.39799399999999</v>
      </c>
      <c r="J23" s="49"/>
      <c r="K23" s="48">
        <f>SUM(K21:K22)</f>
        <v>-82.648336029999882</v>
      </c>
      <c r="L23" s="49"/>
      <c r="M23" s="46">
        <v>-64.434993999999946</v>
      </c>
      <c r="N23" s="151"/>
      <c r="O23" s="46">
        <v>-87.900000000000233</v>
      </c>
      <c r="Q23" s="169"/>
    </row>
    <row r="24" spans="1:17" ht="12" customHeight="1">
      <c r="A24" s="7"/>
      <c r="C24" s="45"/>
      <c r="D24" s="49"/>
      <c r="E24" s="139"/>
      <c r="F24" s="49"/>
      <c r="G24" s="50"/>
      <c r="H24" s="47"/>
      <c r="I24" s="47"/>
      <c r="J24" s="49"/>
      <c r="K24" s="49"/>
      <c r="L24" s="49"/>
      <c r="M24" s="47"/>
      <c r="N24" s="49"/>
      <c r="O24" s="47"/>
      <c r="Q24" s="169"/>
    </row>
    <row r="25" spans="1:17" ht="12" customHeight="1">
      <c r="A25" s="7"/>
      <c r="C25" s="51" t="s">
        <v>28</v>
      </c>
      <c r="D25" s="36"/>
      <c r="E25" s="136"/>
      <c r="F25" s="36"/>
      <c r="G25" s="39"/>
      <c r="H25" s="40"/>
      <c r="I25" s="40"/>
      <c r="J25" s="36"/>
      <c r="K25" s="36"/>
      <c r="L25" s="36"/>
      <c r="M25" s="40"/>
      <c r="N25" s="36"/>
      <c r="O25" s="40"/>
      <c r="Q25" s="169"/>
    </row>
    <row r="26" spans="1:17" ht="12" customHeight="1">
      <c r="A26" s="7"/>
      <c r="C26" s="38" t="s">
        <v>29</v>
      </c>
      <c r="D26" s="8"/>
      <c r="E26" s="136">
        <v>13</v>
      </c>
      <c r="F26" s="36"/>
      <c r="G26" s="39">
        <f>+Notes!H231</f>
        <v>-12.700000000000001</v>
      </c>
      <c r="H26" s="40"/>
      <c r="I26" s="39">
        <v>-1</v>
      </c>
      <c r="J26" s="36"/>
      <c r="K26" s="39">
        <f>+Notes!K231</f>
        <v>-16.8</v>
      </c>
      <c r="L26" s="36"/>
      <c r="M26" s="39">
        <v>12.4</v>
      </c>
      <c r="N26" s="40"/>
      <c r="O26" s="39">
        <v>11.6</v>
      </c>
      <c r="Q26" s="169"/>
    </row>
    <row r="27" spans="1:17" ht="12" customHeight="1">
      <c r="A27" s="7"/>
      <c r="C27" s="38" t="s">
        <v>30</v>
      </c>
      <c r="D27" s="8"/>
      <c r="E27" s="136">
        <v>13</v>
      </c>
      <c r="F27" s="36"/>
      <c r="G27" s="39">
        <f>+Notes!H234</f>
        <v>-0.60000000000000009</v>
      </c>
      <c r="H27" s="40"/>
      <c r="I27" s="40">
        <v>-9.9999999999999978E-2</v>
      </c>
      <c r="J27" s="36"/>
      <c r="K27" s="39">
        <f>+Notes!K234</f>
        <v>1.4</v>
      </c>
      <c r="L27" s="36"/>
      <c r="M27" s="40">
        <v>-9.9999999999999978E-2</v>
      </c>
      <c r="N27" s="40"/>
      <c r="O27" s="40">
        <v>-4.8000000000000007</v>
      </c>
      <c r="Q27" s="169"/>
    </row>
    <row r="28" spans="1:17" ht="12" customHeight="1">
      <c r="A28" s="7"/>
      <c r="C28" s="52" t="s">
        <v>213</v>
      </c>
      <c r="D28" s="36"/>
      <c r="E28" s="136"/>
      <c r="F28" s="36"/>
      <c r="G28" s="42">
        <f>SUM(G26:G27)</f>
        <v>-13.3</v>
      </c>
      <c r="H28" s="40"/>
      <c r="I28" s="42">
        <v>-1.1000000000000001</v>
      </c>
      <c r="J28" s="36"/>
      <c r="K28" s="42">
        <f>SUM(K26:K27)</f>
        <v>-15.4</v>
      </c>
      <c r="L28" s="36"/>
      <c r="M28" s="42">
        <v>12.3</v>
      </c>
      <c r="N28" s="37"/>
      <c r="O28" s="42">
        <v>6.7999999999999989</v>
      </c>
      <c r="Q28" s="169"/>
    </row>
    <row r="29" spans="1:17" ht="12" customHeight="1" thickBot="1">
      <c r="A29" s="7"/>
      <c r="C29" s="44" t="s">
        <v>214</v>
      </c>
      <c r="D29" s="49"/>
      <c r="E29" s="139"/>
      <c r="F29" s="49"/>
      <c r="G29" s="46">
        <f>+G28+G23</f>
        <v>18.237323340000014</v>
      </c>
      <c r="H29" s="47"/>
      <c r="I29" s="46">
        <v>-36.497993999999991</v>
      </c>
      <c r="J29" s="49"/>
      <c r="K29" s="46">
        <f>+K28+K23</f>
        <v>-98.048336029999888</v>
      </c>
      <c r="L29" s="49"/>
      <c r="M29" s="46">
        <v>-52.134993999999949</v>
      </c>
      <c r="N29" s="151"/>
      <c r="O29" s="46">
        <v>-81.100000000000236</v>
      </c>
      <c r="Q29" s="169"/>
    </row>
    <row r="30" spans="1:17" ht="12" customHeight="1">
      <c r="A30" s="7"/>
      <c r="C30" s="53"/>
      <c r="D30" s="54"/>
      <c r="E30" s="140"/>
      <c r="F30" s="54"/>
      <c r="G30" s="55"/>
      <c r="H30" s="56"/>
      <c r="I30" s="57"/>
      <c r="J30" s="54"/>
      <c r="K30" s="54"/>
      <c r="L30" s="54"/>
      <c r="M30" s="57"/>
      <c r="N30" s="54"/>
      <c r="O30" s="57"/>
      <c r="Q30" s="169"/>
    </row>
    <row r="31" spans="1:17" ht="12" customHeight="1">
      <c r="A31" s="7"/>
      <c r="C31" s="51" t="s">
        <v>31</v>
      </c>
      <c r="D31" s="58"/>
      <c r="E31" s="140"/>
      <c r="F31" s="54"/>
      <c r="G31" s="55"/>
      <c r="H31" s="56"/>
      <c r="I31" s="57"/>
      <c r="J31" s="54"/>
      <c r="K31" s="54"/>
      <c r="L31" s="54"/>
      <c r="M31" s="57"/>
      <c r="N31" s="54"/>
      <c r="O31" s="57"/>
      <c r="Q31" s="169"/>
    </row>
    <row r="32" spans="1:17" ht="12" customHeight="1">
      <c r="A32" s="7"/>
      <c r="C32" s="38" t="s">
        <v>32</v>
      </c>
      <c r="D32" s="8"/>
      <c r="E32" s="136">
        <v>12</v>
      </c>
      <c r="F32" s="54"/>
      <c r="G32" s="246">
        <v>9.2716716465903778E-2</v>
      </c>
      <c r="H32" s="247"/>
      <c r="I32" s="246">
        <v>-0.1</v>
      </c>
      <c r="J32" s="248" t="s">
        <v>6</v>
      </c>
      <c r="K32" s="246">
        <v>-0.24294307665032455</v>
      </c>
      <c r="L32" s="248"/>
      <c r="M32" s="246">
        <v>-0.19</v>
      </c>
      <c r="N32" s="247"/>
      <c r="O32" s="246">
        <v>-0.25776575947449498</v>
      </c>
      <c r="Q32" s="169"/>
    </row>
    <row r="33" spans="1:17" ht="12" customHeight="1">
      <c r="A33" s="7"/>
      <c r="G33" s="190"/>
      <c r="Q33" s="169"/>
    </row>
    <row r="34" spans="1:17" ht="12" customHeight="1">
      <c r="A34" s="7"/>
      <c r="Q34" s="169"/>
    </row>
    <row r="35" spans="1:17" ht="12" customHeight="1">
      <c r="A35" s="7"/>
      <c r="Q35" s="169"/>
    </row>
    <row r="36" spans="1:17" ht="12" customHeight="1">
      <c r="Q36" s="169"/>
    </row>
    <row r="37" spans="1:17" ht="12" customHeight="1">
      <c r="Q37" s="169"/>
    </row>
    <row r="38" spans="1:17" ht="12" customHeight="1">
      <c r="Q38" s="169"/>
    </row>
    <row r="39" spans="1:17" ht="12" customHeight="1">
      <c r="C39" s="2"/>
      <c r="Q39" s="169"/>
    </row>
    <row r="40" spans="1:17">
      <c r="C40" s="2"/>
      <c r="Q40" s="169"/>
    </row>
    <row r="41" spans="1:17">
      <c r="C41" s="204"/>
      <c r="Q41" s="169"/>
    </row>
    <row r="42" spans="1:17">
      <c r="Q42" s="169"/>
    </row>
    <row r="43" spans="1:17">
      <c r="Q43" s="169"/>
    </row>
    <row r="44" spans="1:17">
      <c r="Q44" s="169"/>
    </row>
    <row r="45" spans="1:17">
      <c r="Q45" s="169"/>
    </row>
    <row r="46" spans="1:17">
      <c r="Q46" s="169"/>
    </row>
    <row r="47" spans="1:17">
      <c r="Q47" s="169"/>
    </row>
    <row r="48" spans="1:17">
      <c r="Q48" s="169"/>
    </row>
    <row r="49" spans="17:17">
      <c r="Q49" s="169"/>
    </row>
  </sheetData>
  <mergeCells count="3">
    <mergeCell ref="G4:I4"/>
    <mergeCell ref="G5:I5"/>
    <mergeCell ref="C2:O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63"/>
  <sheetViews>
    <sheetView showGridLines="0" zoomScaleNormal="100" workbookViewId="0">
      <selection activeCell="H29" sqref="H29"/>
    </sheetView>
  </sheetViews>
  <sheetFormatPr defaultRowHeight="15"/>
  <cols>
    <col min="3" max="3" width="86.7109375" customWidth="1"/>
    <col min="4" max="4" width="1.7109375" customWidth="1"/>
    <col min="5" max="5" width="5.570312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7" max="17" width="9.5703125" bestFit="1" customWidth="1"/>
  </cols>
  <sheetData>
    <row r="1" spans="3:13" ht="12" customHeight="1">
      <c r="M1" s="169"/>
    </row>
    <row r="2" spans="3:13" ht="18.75" customHeight="1">
      <c r="C2" s="319" t="s">
        <v>133</v>
      </c>
      <c r="D2" s="319"/>
      <c r="E2" s="319"/>
      <c r="F2" s="319"/>
      <c r="G2" s="319"/>
      <c r="H2" s="319"/>
      <c r="I2" s="319"/>
      <c r="J2" s="319"/>
      <c r="K2" s="319"/>
      <c r="M2" s="169"/>
    </row>
    <row r="3" spans="3:13" ht="12" customHeight="1" thickBot="1">
      <c r="C3" s="16"/>
      <c r="D3" s="16"/>
      <c r="E3" s="16"/>
      <c r="F3" s="17"/>
      <c r="G3" s="18"/>
      <c r="H3" s="26"/>
      <c r="I3" s="25"/>
      <c r="J3" s="156"/>
      <c r="K3" s="152"/>
      <c r="M3" s="169"/>
    </row>
    <row r="4" spans="3:13" ht="12" customHeight="1">
      <c r="C4" s="25"/>
      <c r="D4" s="79"/>
      <c r="E4" s="25"/>
      <c r="F4" s="79"/>
      <c r="G4" s="80" t="s">
        <v>0</v>
      </c>
      <c r="H4" s="228"/>
      <c r="I4" s="80" t="s">
        <v>0</v>
      </c>
      <c r="J4" s="152"/>
      <c r="K4" s="80" t="s">
        <v>1</v>
      </c>
      <c r="M4" s="169"/>
    </row>
    <row r="5" spans="3:13" ht="12" customHeight="1" thickBot="1">
      <c r="C5" s="280" t="s">
        <v>12</v>
      </c>
      <c r="D5" s="79"/>
      <c r="E5" s="24" t="s">
        <v>13</v>
      </c>
      <c r="F5" s="79"/>
      <c r="G5" s="26">
        <v>2019</v>
      </c>
      <c r="H5" s="229"/>
      <c r="I5" s="26">
        <v>2018</v>
      </c>
      <c r="J5" s="152"/>
      <c r="K5" s="26">
        <v>2018</v>
      </c>
      <c r="M5" s="169"/>
    </row>
    <row r="6" spans="3:13" ht="12" customHeight="1">
      <c r="C6" s="25"/>
      <c r="D6" s="79"/>
      <c r="E6" s="25"/>
      <c r="F6" s="79"/>
      <c r="G6" s="29"/>
      <c r="H6" s="83"/>
      <c r="I6" s="83"/>
      <c r="J6" s="152"/>
      <c r="K6" s="152"/>
      <c r="M6" s="169"/>
    </row>
    <row r="7" spans="3:13" ht="12" customHeight="1">
      <c r="C7" s="115" t="s">
        <v>43</v>
      </c>
      <c r="D7" s="141"/>
      <c r="E7" s="142"/>
      <c r="F7" s="81"/>
      <c r="G7" s="82"/>
      <c r="H7" s="85"/>
      <c r="I7" s="83"/>
      <c r="J7" s="152"/>
      <c r="K7" s="152"/>
      <c r="M7" s="169"/>
    </row>
    <row r="8" spans="3:13" ht="12" customHeight="1">
      <c r="C8" s="83" t="s">
        <v>44</v>
      </c>
      <c r="D8" s="85"/>
      <c r="E8" s="143">
        <v>11</v>
      </c>
      <c r="F8" s="84"/>
      <c r="G8" s="34">
        <v>36</v>
      </c>
      <c r="H8" s="153"/>
      <c r="I8" s="34">
        <v>44.4</v>
      </c>
      <c r="J8" s="152"/>
      <c r="K8" s="34">
        <v>74.5</v>
      </c>
      <c r="M8" s="169"/>
    </row>
    <row r="9" spans="3:13" ht="12" customHeight="1">
      <c r="C9" s="84" t="s">
        <v>45</v>
      </c>
      <c r="D9" s="85"/>
      <c r="E9" s="143">
        <v>11</v>
      </c>
      <c r="F9" s="84"/>
      <c r="G9" s="34">
        <v>3.2</v>
      </c>
      <c r="H9" s="153"/>
      <c r="I9" s="34">
        <v>4.5330000000000004</v>
      </c>
      <c r="J9" s="157"/>
      <c r="K9" s="34">
        <v>4.3</v>
      </c>
      <c r="M9" s="169"/>
    </row>
    <row r="10" spans="3:13" ht="12" customHeight="1">
      <c r="C10" s="84" t="s">
        <v>46</v>
      </c>
      <c r="D10" s="85"/>
      <c r="E10" s="29"/>
      <c r="F10" s="84"/>
      <c r="G10" s="34">
        <v>102.6</v>
      </c>
      <c r="H10" s="153"/>
      <c r="I10" s="34">
        <v>105.706</v>
      </c>
      <c r="J10" s="157"/>
      <c r="K10" s="34">
        <v>160.30000000000001</v>
      </c>
      <c r="M10" s="174"/>
    </row>
    <row r="11" spans="3:13" ht="12" customHeight="1">
      <c r="C11" s="84" t="s">
        <v>47</v>
      </c>
      <c r="D11" s="85"/>
      <c r="E11" s="29"/>
      <c r="F11" s="84"/>
      <c r="G11" s="34">
        <v>54.4</v>
      </c>
      <c r="H11" s="153"/>
      <c r="I11" s="34">
        <v>51.247999999999998</v>
      </c>
      <c r="J11" s="157"/>
      <c r="K11" s="34">
        <v>61.1</v>
      </c>
      <c r="M11" s="169"/>
    </row>
    <row r="12" spans="3:13" ht="12" customHeight="1">
      <c r="C12" s="85" t="s">
        <v>48</v>
      </c>
      <c r="D12" s="85"/>
      <c r="E12" s="29"/>
      <c r="F12" s="84"/>
      <c r="G12" s="34">
        <v>61.8</v>
      </c>
      <c r="H12" s="153"/>
      <c r="I12" s="34">
        <v>75.007000000000005</v>
      </c>
      <c r="J12" s="157"/>
      <c r="K12" s="34">
        <v>64.8</v>
      </c>
      <c r="M12" s="169"/>
    </row>
    <row r="13" spans="3:13" ht="12" customHeight="1">
      <c r="C13" s="86" t="s">
        <v>248</v>
      </c>
      <c r="D13" s="83"/>
      <c r="E13" s="29"/>
      <c r="F13" s="79"/>
      <c r="G13" s="43">
        <f>SUM(G8:G12)</f>
        <v>258</v>
      </c>
      <c r="H13" s="153"/>
      <c r="I13" s="43">
        <v>280.89400000000001</v>
      </c>
      <c r="J13" s="157"/>
      <c r="K13" s="43">
        <v>365.00000000000006</v>
      </c>
      <c r="M13" s="169"/>
    </row>
    <row r="14" spans="3:13" ht="12" customHeight="1">
      <c r="C14" s="83" t="s">
        <v>49</v>
      </c>
      <c r="D14" s="85"/>
      <c r="E14" s="29">
        <v>9</v>
      </c>
      <c r="F14" s="84"/>
      <c r="G14" s="34">
        <v>1160.2</v>
      </c>
      <c r="H14" s="153"/>
      <c r="I14" s="34">
        <v>1181.434</v>
      </c>
      <c r="J14" s="157"/>
      <c r="K14" s="34">
        <v>1062.2</v>
      </c>
      <c r="M14" s="169"/>
    </row>
    <row r="15" spans="3:13" ht="12" customHeight="1">
      <c r="C15" s="83" t="s">
        <v>50</v>
      </c>
      <c r="D15" s="85"/>
      <c r="E15" s="29">
        <v>10</v>
      </c>
      <c r="F15" s="84"/>
      <c r="G15" s="34">
        <v>652.29999999999995</v>
      </c>
      <c r="H15" s="153"/>
      <c r="I15" s="34">
        <v>709.298</v>
      </c>
      <c r="J15" s="157"/>
      <c r="K15" s="34">
        <v>654.6</v>
      </c>
      <c r="M15" s="169"/>
    </row>
    <row r="16" spans="3:13" ht="12" customHeight="1">
      <c r="C16" s="83" t="s">
        <v>45</v>
      </c>
      <c r="D16" s="85"/>
      <c r="E16" s="143">
        <v>11</v>
      </c>
      <c r="F16" s="84"/>
      <c r="G16" s="34">
        <v>38.6</v>
      </c>
      <c r="H16" s="153"/>
      <c r="I16" s="34">
        <v>37.878</v>
      </c>
      <c r="J16" s="157"/>
      <c r="K16" s="34">
        <v>38.9</v>
      </c>
      <c r="M16" s="169"/>
    </row>
    <row r="17" spans="1:13" ht="12" customHeight="1">
      <c r="C17" s="83" t="s">
        <v>210</v>
      </c>
      <c r="D17" s="85"/>
      <c r="E17" s="29"/>
      <c r="F17" s="84"/>
      <c r="G17" s="34">
        <v>51.2</v>
      </c>
      <c r="H17" s="153"/>
      <c r="I17" s="34">
        <v>69.983999999999995</v>
      </c>
      <c r="J17" s="157"/>
      <c r="K17" s="34">
        <v>66.599999999999994</v>
      </c>
      <c r="M17" s="169"/>
    </row>
    <row r="18" spans="1:13" ht="12" customHeight="1">
      <c r="C18" s="88" t="s">
        <v>51</v>
      </c>
      <c r="D18" s="85"/>
      <c r="E18" s="29"/>
      <c r="F18" s="84"/>
      <c r="G18" s="34">
        <v>102.1</v>
      </c>
      <c r="H18" s="153"/>
      <c r="I18" s="34">
        <v>117.678</v>
      </c>
      <c r="J18" s="157"/>
      <c r="K18" s="34">
        <v>106.7</v>
      </c>
      <c r="M18" s="169"/>
    </row>
    <row r="19" spans="1:13" ht="12" customHeight="1">
      <c r="C19" s="86" t="s">
        <v>249</v>
      </c>
      <c r="D19" s="83"/>
      <c r="E19" s="29"/>
      <c r="F19" s="79"/>
      <c r="G19" s="43">
        <f>SUM(G14:G18)</f>
        <v>2004.3999999999999</v>
      </c>
      <c r="H19" s="153"/>
      <c r="I19" s="43">
        <v>2116.2719999999999</v>
      </c>
      <c r="J19" s="157"/>
      <c r="K19" s="43">
        <v>1929.0000000000002</v>
      </c>
      <c r="M19" s="169"/>
    </row>
    <row r="20" spans="1:13" ht="12" customHeight="1">
      <c r="C20" s="83"/>
      <c r="D20" s="83"/>
      <c r="E20" s="29"/>
      <c r="F20" s="83"/>
      <c r="G20" s="34"/>
      <c r="H20" s="154"/>
      <c r="I20" s="34"/>
      <c r="J20" s="157"/>
      <c r="K20" s="34"/>
      <c r="M20" s="169"/>
    </row>
    <row r="21" spans="1:13" ht="12" customHeight="1">
      <c r="C21" s="86" t="s">
        <v>52</v>
      </c>
      <c r="D21" s="83"/>
      <c r="E21" s="29">
        <v>9</v>
      </c>
      <c r="F21" s="79"/>
      <c r="G21" s="43">
        <v>0</v>
      </c>
      <c r="H21" s="153"/>
      <c r="I21" s="43">
        <v>0</v>
      </c>
      <c r="J21" s="157"/>
      <c r="K21" s="43">
        <v>90.8</v>
      </c>
      <c r="M21" s="169"/>
    </row>
    <row r="22" spans="1:13" ht="12" customHeight="1">
      <c r="C22" s="87"/>
      <c r="D22" s="83"/>
      <c r="E22" s="29"/>
      <c r="F22" s="79"/>
      <c r="G22" s="34"/>
      <c r="H22" s="153"/>
      <c r="I22" s="34"/>
      <c r="J22" s="157"/>
      <c r="K22" s="34"/>
      <c r="M22" s="169"/>
    </row>
    <row r="23" spans="1:13" ht="12" customHeight="1" thickBot="1">
      <c r="C23" s="91" t="s">
        <v>86</v>
      </c>
      <c r="D23" s="144"/>
      <c r="E23" s="142"/>
      <c r="F23" s="89"/>
      <c r="G23" s="48">
        <f>+G21+G19+G13</f>
        <v>2262.3999999999996</v>
      </c>
      <c r="H23" s="155"/>
      <c r="I23" s="48">
        <v>2397.1660000000002</v>
      </c>
      <c r="J23" s="157"/>
      <c r="K23" s="48">
        <v>2384.8000000000002</v>
      </c>
      <c r="M23" s="169"/>
    </row>
    <row r="24" spans="1:13" ht="12" customHeight="1">
      <c r="C24" s="83"/>
      <c r="D24" s="85"/>
      <c r="E24" s="29"/>
      <c r="F24" s="84"/>
      <c r="G24" s="90"/>
      <c r="H24" s="153"/>
      <c r="I24" s="90"/>
      <c r="J24" s="157"/>
      <c r="K24" s="90"/>
      <c r="M24" s="169"/>
    </row>
    <row r="25" spans="1:13" ht="12" customHeight="1">
      <c r="C25" s="116" t="s">
        <v>53</v>
      </c>
      <c r="D25" s="85"/>
      <c r="E25" s="145"/>
      <c r="F25" s="84"/>
      <c r="G25" s="40"/>
      <c r="H25" s="153"/>
      <c r="I25" s="40"/>
      <c r="J25" s="157"/>
      <c r="K25" s="40"/>
      <c r="M25" s="169"/>
    </row>
    <row r="26" spans="1:13" ht="12" customHeight="1">
      <c r="A26" s="7"/>
      <c r="C26" s="85" t="s">
        <v>260</v>
      </c>
      <c r="D26" s="85"/>
      <c r="E26" s="146">
        <v>11</v>
      </c>
      <c r="F26" s="84"/>
      <c r="G26" s="40">
        <v>221.2</v>
      </c>
      <c r="H26" s="153"/>
      <c r="I26" s="40">
        <v>77.182000000000002</v>
      </c>
      <c r="J26" s="157"/>
      <c r="K26" s="40">
        <v>51.2</v>
      </c>
      <c r="M26" s="169"/>
    </row>
    <row r="27" spans="1:13" ht="12" customHeight="1">
      <c r="A27" s="7"/>
      <c r="C27" s="85" t="s">
        <v>218</v>
      </c>
      <c r="D27" s="85"/>
      <c r="E27" s="146">
        <v>11</v>
      </c>
      <c r="F27" s="84"/>
      <c r="G27" s="40">
        <v>48.9</v>
      </c>
      <c r="H27" s="153"/>
      <c r="I27" s="40">
        <v>2.8</v>
      </c>
      <c r="J27" s="157"/>
      <c r="K27" s="40">
        <v>3.2</v>
      </c>
      <c r="M27" s="169"/>
    </row>
    <row r="28" spans="1:13" ht="12" customHeight="1">
      <c r="A28" s="7"/>
      <c r="C28" s="84" t="s">
        <v>54</v>
      </c>
      <c r="D28" s="85"/>
      <c r="E28" s="145"/>
      <c r="F28" s="84"/>
      <c r="G28" s="40">
        <v>62</v>
      </c>
      <c r="H28" s="153"/>
      <c r="I28" s="40">
        <v>58.366</v>
      </c>
      <c r="J28" s="157"/>
      <c r="K28" s="40">
        <v>67</v>
      </c>
      <c r="M28" s="169"/>
    </row>
    <row r="29" spans="1:13" ht="12" customHeight="1">
      <c r="C29" s="84" t="s">
        <v>55</v>
      </c>
      <c r="D29" s="85"/>
      <c r="E29" s="145"/>
      <c r="F29" s="84"/>
      <c r="G29" s="40">
        <v>106.6</v>
      </c>
      <c r="H29" s="153"/>
      <c r="I29" s="40">
        <v>104.82899999999999</v>
      </c>
      <c r="J29" s="157"/>
      <c r="K29" s="40">
        <v>110.6</v>
      </c>
      <c r="M29" s="169"/>
    </row>
    <row r="30" spans="1:13" ht="12" customHeight="1">
      <c r="C30" s="85" t="s">
        <v>56</v>
      </c>
      <c r="D30" s="85"/>
      <c r="E30" s="145"/>
      <c r="F30" s="85"/>
      <c r="G30" s="40">
        <v>112.4</v>
      </c>
      <c r="H30" s="153"/>
      <c r="I30" s="40">
        <v>160.97999999999999</v>
      </c>
      <c r="J30" s="157"/>
      <c r="K30" s="40">
        <v>160.6</v>
      </c>
      <c r="M30" s="169"/>
    </row>
    <row r="31" spans="1:13" ht="12" customHeight="1">
      <c r="C31" s="79" t="s">
        <v>57</v>
      </c>
      <c r="D31" s="83"/>
      <c r="E31" s="29"/>
      <c r="F31" s="79"/>
      <c r="G31" s="34">
        <v>18.5</v>
      </c>
      <c r="H31" s="153"/>
      <c r="I31" s="34">
        <v>20.878</v>
      </c>
      <c r="J31" s="157"/>
      <c r="K31" s="34">
        <v>32.5</v>
      </c>
      <c r="M31" s="169"/>
    </row>
    <row r="32" spans="1:13" ht="12" customHeight="1">
      <c r="C32" s="87" t="s">
        <v>250</v>
      </c>
      <c r="D32" s="85"/>
      <c r="E32" s="29"/>
      <c r="F32" s="84"/>
      <c r="G32" s="43">
        <f>SUM(G26:G31)</f>
        <v>569.59999999999991</v>
      </c>
      <c r="H32" s="153"/>
      <c r="I32" s="43">
        <v>425.03500000000003</v>
      </c>
      <c r="J32" s="157"/>
      <c r="K32" s="43">
        <v>425.1</v>
      </c>
      <c r="M32" s="169"/>
    </row>
    <row r="33" spans="3:13" ht="12" customHeight="1">
      <c r="C33" s="85" t="s">
        <v>260</v>
      </c>
      <c r="D33" s="85"/>
      <c r="E33" s="143">
        <v>11</v>
      </c>
      <c r="F33" s="84"/>
      <c r="G33" s="40">
        <v>864.7</v>
      </c>
      <c r="H33" s="40"/>
      <c r="I33" s="40">
        <v>1146.1120000000001</v>
      </c>
      <c r="J33" s="40"/>
      <c r="K33" s="40">
        <v>1164.7</v>
      </c>
      <c r="M33" s="169"/>
    </row>
    <row r="34" spans="3:13" ht="12" customHeight="1">
      <c r="C34" s="85" t="s">
        <v>218</v>
      </c>
      <c r="E34" s="143">
        <v>11</v>
      </c>
      <c r="G34" s="40">
        <v>155.5</v>
      </c>
      <c r="H34" s="40"/>
      <c r="I34" s="40">
        <v>0</v>
      </c>
      <c r="J34" s="40"/>
      <c r="K34" s="40">
        <v>0</v>
      </c>
      <c r="M34" s="169"/>
    </row>
    <row r="35" spans="3:13" ht="12" customHeight="1">
      <c r="C35" s="85" t="s">
        <v>58</v>
      </c>
      <c r="D35" s="85"/>
      <c r="E35" s="29"/>
      <c r="F35" s="84"/>
      <c r="G35" s="40">
        <v>0.1</v>
      </c>
      <c r="H35" s="153"/>
      <c r="I35" s="40">
        <v>0.78700000000000003</v>
      </c>
      <c r="J35" s="157"/>
      <c r="K35" s="40">
        <v>0.8</v>
      </c>
      <c r="M35" s="169"/>
    </row>
    <row r="36" spans="3:13" ht="12" customHeight="1">
      <c r="C36" s="84" t="s">
        <v>211</v>
      </c>
      <c r="D36" s="85"/>
      <c r="E36" s="29"/>
      <c r="F36" s="84"/>
      <c r="G36" s="40">
        <v>56.599999999999994</v>
      </c>
      <c r="H36" s="153"/>
      <c r="I36" s="40">
        <v>75.534999999999997</v>
      </c>
      <c r="J36" s="157"/>
      <c r="K36" s="40">
        <v>72.400000000000006</v>
      </c>
      <c r="M36" s="169"/>
    </row>
    <row r="37" spans="3:13" ht="12" customHeight="1">
      <c r="C37" s="86" t="s">
        <v>251</v>
      </c>
      <c r="D37" s="85"/>
      <c r="E37" s="29"/>
      <c r="F37" s="84"/>
      <c r="G37" s="43">
        <f>SUM(G33:G36)</f>
        <v>1076.9000000000001</v>
      </c>
      <c r="H37" s="153"/>
      <c r="I37" s="43">
        <v>1222.4340000000002</v>
      </c>
      <c r="J37" s="157"/>
      <c r="K37" s="43">
        <v>1237.9000000000001</v>
      </c>
      <c r="M37" s="169"/>
    </row>
    <row r="38" spans="3:13" ht="12" customHeight="1">
      <c r="C38" s="79"/>
      <c r="D38" s="85"/>
      <c r="E38" s="29"/>
      <c r="F38" s="84"/>
      <c r="G38" s="34"/>
      <c r="H38" s="153"/>
      <c r="I38" s="34"/>
      <c r="J38" s="157"/>
      <c r="K38" s="34"/>
      <c r="M38" s="169"/>
    </row>
    <row r="39" spans="3:13" ht="12" customHeight="1">
      <c r="C39" s="83" t="s">
        <v>59</v>
      </c>
      <c r="D39" s="85"/>
      <c r="E39" s="29"/>
      <c r="F39" s="84"/>
      <c r="J39" s="7"/>
      <c r="M39" s="169"/>
    </row>
    <row r="40" spans="3:13" ht="12" customHeight="1">
      <c r="C40" s="83" t="s">
        <v>60</v>
      </c>
      <c r="D40" s="85"/>
      <c r="E40" s="29"/>
      <c r="F40" s="84"/>
      <c r="G40" s="34">
        <f>+Equity!E24</f>
        <v>138.5</v>
      </c>
      <c r="H40" s="153"/>
      <c r="I40" s="34">
        <v>138.5</v>
      </c>
      <c r="J40" s="157"/>
      <c r="K40" s="34">
        <v>138.5</v>
      </c>
      <c r="M40" s="169"/>
    </row>
    <row r="41" spans="3:13" ht="12" customHeight="1">
      <c r="C41" s="88" t="s">
        <v>61</v>
      </c>
      <c r="D41" s="85"/>
      <c r="E41" s="29"/>
      <c r="F41" s="85"/>
      <c r="G41" s="35">
        <f>+Equity!G24</f>
        <v>851.7</v>
      </c>
      <c r="H41" s="153"/>
      <c r="I41" s="35">
        <v>849</v>
      </c>
      <c r="J41" s="157"/>
      <c r="K41" s="35">
        <v>850.1</v>
      </c>
      <c r="M41" s="169"/>
    </row>
    <row r="42" spans="3:13" ht="12" customHeight="1">
      <c r="C42" s="83" t="s">
        <v>62</v>
      </c>
      <c r="D42" s="85"/>
      <c r="E42" s="29"/>
      <c r="F42" s="85"/>
      <c r="G42" s="34">
        <f>SUM(G40:G41)</f>
        <v>990.2</v>
      </c>
      <c r="H42" s="153"/>
      <c r="I42" s="34">
        <v>987.5</v>
      </c>
      <c r="J42" s="157"/>
      <c r="K42" s="34">
        <v>988.6</v>
      </c>
      <c r="M42" s="169"/>
    </row>
    <row r="43" spans="3:13" ht="12" customHeight="1">
      <c r="C43" s="83" t="s">
        <v>63</v>
      </c>
      <c r="D43" s="85"/>
      <c r="E43" s="29"/>
      <c r="F43" s="85"/>
      <c r="G43" s="34">
        <f>+Equity!I24</f>
        <v>-366.14833603000011</v>
      </c>
      <c r="H43" s="153"/>
      <c r="I43" s="34">
        <v>-232.9349939999999</v>
      </c>
      <c r="J43" s="157"/>
      <c r="K43" s="34">
        <v>-257.20000000000022</v>
      </c>
      <c r="M43" s="169"/>
    </row>
    <row r="44" spans="3:13" ht="12" customHeight="1">
      <c r="C44" s="83" t="s">
        <v>64</v>
      </c>
      <c r="D44" s="85"/>
      <c r="E44" s="29"/>
      <c r="F44" s="85"/>
      <c r="G44" s="34">
        <f>+Equity!K24</f>
        <v>-8.2000000000000011</v>
      </c>
      <c r="H44" s="153"/>
      <c r="I44" s="34">
        <v>-4.8999999999999995</v>
      </c>
      <c r="J44" s="157"/>
      <c r="K44" s="34">
        <v>-9.6000000000000014</v>
      </c>
      <c r="M44" s="169"/>
    </row>
    <row r="45" spans="3:13" ht="12" customHeight="1">
      <c r="C45" s="87" t="s">
        <v>252</v>
      </c>
      <c r="D45" s="85"/>
      <c r="E45" s="143"/>
      <c r="F45" s="84"/>
      <c r="G45" s="43">
        <f>SUM(G42:G44)</f>
        <v>615.85166396999989</v>
      </c>
      <c r="H45" s="85"/>
      <c r="I45" s="43">
        <v>749.66500600000006</v>
      </c>
      <c r="J45" s="157"/>
      <c r="K45" s="43">
        <v>721.79999999999984</v>
      </c>
      <c r="M45" s="169"/>
    </row>
    <row r="46" spans="3:13" ht="12" customHeight="1" thickBot="1">
      <c r="C46" s="91" t="s">
        <v>179</v>
      </c>
      <c r="D46" s="144"/>
      <c r="E46" s="142"/>
      <c r="F46" s="89"/>
      <c r="G46" s="48">
        <f>+G45+G37+G32</f>
        <v>2262.3516639700001</v>
      </c>
      <c r="H46" s="155"/>
      <c r="I46" s="48">
        <v>2397.2340060000001</v>
      </c>
      <c r="J46" s="157"/>
      <c r="K46" s="48">
        <v>2384.7999999999997</v>
      </c>
      <c r="M46" s="169"/>
    </row>
    <row r="47" spans="3:13" ht="12" customHeight="1">
      <c r="C47" s="152"/>
      <c r="D47" s="157"/>
      <c r="E47" s="157"/>
      <c r="F47" s="152"/>
      <c r="G47" s="152"/>
      <c r="H47" s="152"/>
      <c r="I47" s="152"/>
      <c r="J47" s="152"/>
      <c r="K47" s="152"/>
      <c r="M47" s="169"/>
    </row>
    <row r="48" spans="3:13" ht="12" customHeight="1">
      <c r="C48" s="152"/>
      <c r="D48" s="157"/>
      <c r="E48" s="157"/>
      <c r="F48" s="152"/>
      <c r="G48" s="230"/>
      <c r="H48" s="231"/>
      <c r="I48" s="230"/>
      <c r="J48" s="231"/>
      <c r="K48" s="230"/>
      <c r="M48" s="169"/>
    </row>
    <row r="49" spans="13:13" ht="12" customHeight="1">
      <c r="M49" s="169"/>
    </row>
    <row r="50" spans="13:13" ht="12" customHeight="1">
      <c r="M50" s="169"/>
    </row>
    <row r="51" spans="13:13" ht="12" customHeight="1">
      <c r="M51" s="169"/>
    </row>
    <row r="52" spans="13:13" ht="12" customHeight="1">
      <c r="M52" s="169"/>
    </row>
    <row r="53" spans="13:13">
      <c r="M53" s="169"/>
    </row>
    <row r="54" spans="13:13">
      <c r="M54" s="169"/>
    </row>
    <row r="55" spans="13:13">
      <c r="M55" s="169"/>
    </row>
    <row r="56" spans="13:13">
      <c r="M56" s="169"/>
    </row>
    <row r="57" spans="13:13">
      <c r="M57" s="169"/>
    </row>
    <row r="58" spans="13:13">
      <c r="M58" s="169"/>
    </row>
    <row r="59" spans="13:13">
      <c r="M59" s="169"/>
    </row>
    <row r="60" spans="13:13">
      <c r="M60" s="169"/>
    </row>
    <row r="61" spans="13:13">
      <c r="M61" s="169"/>
    </row>
    <row r="62" spans="13:13">
      <c r="M62" s="169"/>
    </row>
    <row r="63" spans="13:13">
      <c r="M63" s="169"/>
    </row>
  </sheetData>
  <mergeCells count="1">
    <mergeCell ref="C2:K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T55"/>
  <sheetViews>
    <sheetView showGridLines="0" workbookViewId="0">
      <selection activeCell="H29" sqref="H29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</cols>
  <sheetData>
    <row r="1" spans="2:20" ht="12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O1" s="169"/>
    </row>
    <row r="2" spans="2:20" ht="18.75" customHeight="1">
      <c r="C2" s="318" t="s">
        <v>67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O2" s="169"/>
    </row>
    <row r="3" spans="2:20" ht="12" customHeight="1" thickBot="1">
      <c r="C3" s="16"/>
      <c r="D3" s="16"/>
      <c r="E3" s="16"/>
      <c r="F3" s="17"/>
      <c r="G3" s="18"/>
      <c r="H3" s="18"/>
      <c r="I3" s="18"/>
      <c r="J3" s="94"/>
      <c r="K3" s="94"/>
      <c r="L3" s="78"/>
      <c r="M3" s="78"/>
      <c r="O3" s="169"/>
    </row>
    <row r="4" spans="2:20" ht="12" customHeight="1">
      <c r="C4" s="77"/>
      <c r="D4" s="77"/>
      <c r="E4" s="108"/>
      <c r="F4" s="108"/>
      <c r="G4" s="108"/>
      <c r="H4" s="108"/>
      <c r="I4" s="108"/>
      <c r="J4" s="108"/>
      <c r="K4" s="108"/>
      <c r="L4" s="108"/>
      <c r="M4" s="108"/>
      <c r="O4" s="169"/>
    </row>
    <row r="5" spans="2:20" ht="12" customHeight="1">
      <c r="C5" s="77"/>
      <c r="D5" s="77"/>
      <c r="E5" s="108"/>
      <c r="F5" s="108"/>
      <c r="G5" s="108"/>
      <c r="H5" s="108"/>
      <c r="I5" s="108"/>
      <c r="J5" s="108"/>
      <c r="K5" s="108"/>
      <c r="L5" s="108"/>
      <c r="M5" s="108"/>
      <c r="O5" s="169"/>
    </row>
    <row r="6" spans="2:20" ht="12" customHeight="1">
      <c r="C6" s="98" t="s">
        <v>292</v>
      </c>
      <c r="D6" s="97"/>
      <c r="E6" s="113"/>
      <c r="F6" s="113"/>
      <c r="G6" s="113"/>
      <c r="H6" s="113"/>
      <c r="I6" s="113"/>
      <c r="J6" s="113"/>
      <c r="K6" s="113"/>
      <c r="L6" s="113"/>
      <c r="M6" s="113"/>
      <c r="O6" s="169"/>
    </row>
    <row r="7" spans="2:20" ht="12" customHeight="1">
      <c r="C7" s="99" t="s">
        <v>6</v>
      </c>
      <c r="D7" s="241"/>
      <c r="E7" s="320" t="s">
        <v>68</v>
      </c>
      <c r="F7" s="320"/>
      <c r="G7" s="320"/>
      <c r="H7" s="320"/>
      <c r="I7" s="320"/>
      <c r="J7" s="320"/>
      <c r="K7" s="320"/>
      <c r="L7" s="95"/>
      <c r="M7" s="95"/>
      <c r="O7" s="169"/>
    </row>
    <row r="8" spans="2:20" ht="12" customHeight="1">
      <c r="C8" s="100"/>
      <c r="D8" s="242"/>
      <c r="E8" s="101" t="s">
        <v>69</v>
      </c>
      <c r="F8" s="102"/>
      <c r="G8" s="101" t="s">
        <v>70</v>
      </c>
      <c r="H8" s="19"/>
      <c r="I8" s="101"/>
      <c r="J8" s="101" t="s">
        <v>6</v>
      </c>
      <c r="K8" s="102" t="s">
        <v>71</v>
      </c>
      <c r="L8" s="102"/>
      <c r="M8" s="102"/>
      <c r="O8" s="169"/>
    </row>
    <row r="9" spans="2:20" ht="12" customHeight="1">
      <c r="C9" s="100"/>
      <c r="D9" s="242"/>
      <c r="E9" s="103" t="s">
        <v>72</v>
      </c>
      <c r="F9" s="102"/>
      <c r="G9" s="101" t="s">
        <v>73</v>
      </c>
      <c r="H9" s="19"/>
      <c r="I9" s="101" t="s">
        <v>74</v>
      </c>
      <c r="J9" s="101" t="s">
        <v>6</v>
      </c>
      <c r="K9" s="102" t="s">
        <v>75</v>
      </c>
      <c r="L9" s="102"/>
      <c r="M9" s="102" t="s">
        <v>76</v>
      </c>
      <c r="O9" s="169"/>
      <c r="S9" s="1"/>
      <c r="T9" s="1"/>
    </row>
    <row r="10" spans="2:20" ht="12" customHeight="1">
      <c r="C10" s="96" t="s">
        <v>77</v>
      </c>
      <c r="D10" s="243"/>
      <c r="E10" s="104" t="s">
        <v>78</v>
      </c>
      <c r="F10" s="106"/>
      <c r="G10" s="104" t="s">
        <v>72</v>
      </c>
      <c r="H10" s="106"/>
      <c r="I10" s="22" t="s">
        <v>79</v>
      </c>
      <c r="J10" s="105" t="s">
        <v>6</v>
      </c>
      <c r="K10" s="104" t="s">
        <v>80</v>
      </c>
      <c r="L10" s="106"/>
      <c r="M10" s="104" t="s">
        <v>81</v>
      </c>
      <c r="O10" s="169"/>
    </row>
    <row r="11" spans="2:20" ht="12" customHeight="1">
      <c r="C11" s="77" t="s">
        <v>284</v>
      </c>
      <c r="D11" s="77"/>
      <c r="E11" s="109">
        <v>138.5</v>
      </c>
      <c r="F11" s="108">
        <v>0</v>
      </c>
      <c r="G11" s="109">
        <v>851.4</v>
      </c>
      <c r="H11" s="109">
        <v>0</v>
      </c>
      <c r="I11" s="109">
        <v>-105.6</v>
      </c>
      <c r="J11" s="109">
        <v>0</v>
      </c>
      <c r="K11" s="109">
        <v>-4.8</v>
      </c>
      <c r="L11" s="108"/>
      <c r="M11" s="108">
        <v>879.5</v>
      </c>
      <c r="O11" s="169"/>
      <c r="T11" s="240"/>
    </row>
    <row r="12" spans="2:20" ht="12" customHeight="1">
      <c r="C12" s="73" t="s">
        <v>82</v>
      </c>
      <c r="D12" s="10"/>
      <c r="E12" s="111">
        <v>0</v>
      </c>
      <c r="F12" s="111"/>
      <c r="G12" s="111">
        <v>0</v>
      </c>
      <c r="H12" s="111"/>
      <c r="I12" s="111">
        <f>+'IS and OCI'!O23</f>
        <v>-87.900000000000233</v>
      </c>
      <c r="J12" s="111"/>
      <c r="K12" s="111">
        <v>0</v>
      </c>
      <c r="L12" s="111"/>
      <c r="M12" s="111">
        <v>-87.900000000000233</v>
      </c>
      <c r="O12" s="169"/>
      <c r="T12" s="240"/>
    </row>
    <row r="13" spans="2:20" ht="12" customHeight="1">
      <c r="C13" s="73" t="s">
        <v>83</v>
      </c>
      <c r="D13" s="10"/>
      <c r="E13" s="111">
        <v>0</v>
      </c>
      <c r="F13" s="111"/>
      <c r="G13" s="111">
        <v>0</v>
      </c>
      <c r="H13" s="111"/>
      <c r="I13" s="111">
        <f>+'IS and OCI'!O26</f>
        <v>11.6</v>
      </c>
      <c r="J13" s="111"/>
      <c r="K13" s="111">
        <f>+'IS and OCI'!O27</f>
        <v>-4.8000000000000007</v>
      </c>
      <c r="L13" s="111"/>
      <c r="M13" s="111">
        <v>6.7999999999999989</v>
      </c>
      <c r="O13" s="169"/>
      <c r="T13" s="240"/>
    </row>
    <row r="14" spans="2:20" ht="12" customHeight="1">
      <c r="C14" s="65" t="s">
        <v>84</v>
      </c>
      <c r="D14" s="10"/>
      <c r="E14" s="111">
        <v>0</v>
      </c>
      <c r="F14" s="111"/>
      <c r="G14" s="111">
        <v>3</v>
      </c>
      <c r="H14" s="111" t="s">
        <v>6</v>
      </c>
      <c r="I14" s="111">
        <v>0</v>
      </c>
      <c r="J14" s="111"/>
      <c r="K14" s="111">
        <v>0</v>
      </c>
      <c r="L14" s="111"/>
      <c r="M14" s="111">
        <v>3</v>
      </c>
      <c r="O14" s="169"/>
      <c r="T14" s="240"/>
    </row>
    <row r="15" spans="2:20" ht="12" customHeight="1">
      <c r="C15" s="65" t="s">
        <v>85</v>
      </c>
      <c r="D15" s="10"/>
      <c r="E15" s="111">
        <v>0</v>
      </c>
      <c r="F15" s="111"/>
      <c r="G15" s="111">
        <v>-4.3</v>
      </c>
      <c r="H15" s="111"/>
      <c r="I15" s="111">
        <v>0</v>
      </c>
      <c r="J15" s="111"/>
      <c r="K15" s="111">
        <v>0</v>
      </c>
      <c r="L15" s="111"/>
      <c r="M15" s="111">
        <v>-4.3</v>
      </c>
      <c r="O15" s="169"/>
      <c r="T15" s="240"/>
    </row>
    <row r="16" spans="2:20" ht="12" customHeight="1">
      <c r="B16" s="7"/>
      <c r="C16" s="65" t="s">
        <v>87</v>
      </c>
      <c r="D16" s="10"/>
      <c r="E16" s="111">
        <v>0</v>
      </c>
      <c r="F16" s="111"/>
      <c r="G16" s="111">
        <v>0</v>
      </c>
      <c r="H16" s="245"/>
      <c r="I16" s="111">
        <v>-75.3</v>
      </c>
      <c r="J16" s="245"/>
      <c r="K16" s="111">
        <v>0</v>
      </c>
      <c r="L16" s="107"/>
      <c r="M16" s="111">
        <v>-75.3</v>
      </c>
      <c r="O16" s="169"/>
      <c r="T16" s="240"/>
    </row>
    <row r="17" spans="3:20" ht="12" customHeight="1">
      <c r="C17" s="68" t="s">
        <v>286</v>
      </c>
      <c r="D17" s="77"/>
      <c r="E17" s="112">
        <v>138.5</v>
      </c>
      <c r="F17" s="112"/>
      <c r="G17" s="112">
        <v>850.1</v>
      </c>
      <c r="H17" s="112"/>
      <c r="I17" s="112">
        <v>-257.20000000000022</v>
      </c>
      <c r="J17" s="112"/>
      <c r="K17" s="112">
        <v>-9.6000000000000014</v>
      </c>
      <c r="L17" s="112"/>
      <c r="M17" s="112">
        <v>721.79999999999984</v>
      </c>
      <c r="O17" s="169"/>
      <c r="Q17" s="7"/>
      <c r="R17" s="7"/>
      <c r="S17" s="7"/>
      <c r="T17" s="276"/>
    </row>
    <row r="18" spans="3:20" ht="12" customHeight="1">
      <c r="C18" s="65" t="s">
        <v>264</v>
      </c>
      <c r="D18" s="77"/>
      <c r="E18" s="111">
        <v>0</v>
      </c>
      <c r="F18" s="111"/>
      <c r="G18" s="111">
        <v>0</v>
      </c>
      <c r="H18" s="111"/>
      <c r="I18" s="111">
        <v>-9.5</v>
      </c>
      <c r="J18" s="111"/>
      <c r="K18" s="111">
        <v>0</v>
      </c>
      <c r="L18" s="111"/>
      <c r="M18" s="111">
        <f>SUM(E18:K18)</f>
        <v>-9.5</v>
      </c>
      <c r="O18" s="169"/>
      <c r="Q18" s="7"/>
      <c r="R18" s="7"/>
      <c r="S18" s="7"/>
      <c r="T18" s="276"/>
    </row>
    <row r="19" spans="3:20" ht="12" customHeight="1">
      <c r="C19" s="68" t="s">
        <v>293</v>
      </c>
      <c r="D19" s="77"/>
      <c r="E19" s="112">
        <f>SUM(E17:E18)</f>
        <v>138.5</v>
      </c>
      <c r="F19" s="112">
        <f t="shared" ref="F19:M19" si="0">SUM(F17:F18)</f>
        <v>0</v>
      </c>
      <c r="G19" s="112">
        <f t="shared" si="0"/>
        <v>850.1</v>
      </c>
      <c r="H19" s="112">
        <f t="shared" si="0"/>
        <v>0</v>
      </c>
      <c r="I19" s="112">
        <f t="shared" si="0"/>
        <v>-266.70000000000022</v>
      </c>
      <c r="J19" s="112">
        <f t="shared" si="0"/>
        <v>0</v>
      </c>
      <c r="K19" s="112">
        <f t="shared" si="0"/>
        <v>-9.6000000000000014</v>
      </c>
      <c r="L19" s="112"/>
      <c r="M19" s="112">
        <f t="shared" si="0"/>
        <v>712.29999999999984</v>
      </c>
      <c r="O19" s="169"/>
      <c r="Q19" s="7"/>
      <c r="R19" s="7"/>
      <c r="S19" s="7"/>
      <c r="T19" s="276"/>
    </row>
    <row r="20" spans="3:20" ht="12" customHeight="1">
      <c r="C20" s="73" t="s">
        <v>82</v>
      </c>
      <c r="D20" s="244"/>
      <c r="E20" s="111">
        <v>0</v>
      </c>
      <c r="F20" s="111"/>
      <c r="G20" s="111">
        <v>0</v>
      </c>
      <c r="H20" s="111"/>
      <c r="I20" s="111">
        <f>+'IS and OCI'!K23</f>
        <v>-82.648336029999882</v>
      </c>
      <c r="J20" s="111"/>
      <c r="K20" s="111">
        <v>0</v>
      </c>
      <c r="L20" s="111"/>
      <c r="M20" s="111">
        <f>SUM(E20:K20)</f>
        <v>-82.648336029999882</v>
      </c>
      <c r="O20" s="169"/>
      <c r="Q20" s="7"/>
      <c r="R20" s="7"/>
      <c r="S20" s="7"/>
      <c r="T20" s="276"/>
    </row>
    <row r="21" spans="3:20" ht="12" customHeight="1">
      <c r="C21" s="73" t="s">
        <v>83</v>
      </c>
      <c r="D21" s="244"/>
      <c r="E21" s="111">
        <v>0</v>
      </c>
      <c r="F21" s="111"/>
      <c r="G21" s="111">
        <v>0</v>
      </c>
      <c r="H21" s="111"/>
      <c r="I21" s="111">
        <f>+'IS and OCI'!K26</f>
        <v>-16.8</v>
      </c>
      <c r="J21" s="111"/>
      <c r="K21" s="111">
        <f>+'IS and OCI'!K27</f>
        <v>1.4</v>
      </c>
      <c r="L21" s="111"/>
      <c r="M21" s="111">
        <f>SUM(E21:K21)</f>
        <v>-15.4</v>
      </c>
      <c r="O21" s="169"/>
      <c r="Q21" s="7"/>
      <c r="R21" s="7"/>
      <c r="S21" s="7"/>
      <c r="T21" s="276"/>
    </row>
    <row r="22" spans="3:20" ht="12" customHeight="1">
      <c r="C22" s="65" t="s">
        <v>84</v>
      </c>
      <c r="D22" s="244"/>
      <c r="E22" s="111">
        <v>0</v>
      </c>
      <c r="F22" s="111"/>
      <c r="G22" s="111">
        <v>2.6</v>
      </c>
      <c r="H22" s="111"/>
      <c r="I22" s="111">
        <v>0</v>
      </c>
      <c r="J22" s="111"/>
      <c r="K22" s="111">
        <v>0</v>
      </c>
      <c r="L22" s="111"/>
      <c r="M22" s="111">
        <f t="shared" ref="M22:M23" si="1">SUM(E22:K22)</f>
        <v>2.6</v>
      </c>
      <c r="O22" s="169"/>
      <c r="Q22" s="7"/>
      <c r="R22" s="7"/>
      <c r="S22" s="7"/>
      <c r="T22" s="276"/>
    </row>
    <row r="23" spans="3:20" ht="12" customHeight="1">
      <c r="C23" s="65" t="s">
        <v>85</v>
      </c>
      <c r="D23" s="244"/>
      <c r="E23" s="111">
        <v>0</v>
      </c>
      <c r="F23" s="111"/>
      <c r="G23" s="111">
        <v>-1</v>
      </c>
      <c r="H23" s="111"/>
      <c r="I23" s="111">
        <v>0</v>
      </c>
      <c r="J23" s="111"/>
      <c r="K23" s="111">
        <v>0</v>
      </c>
      <c r="L23" s="111"/>
      <c r="M23" s="111">
        <f t="shared" si="1"/>
        <v>-1</v>
      </c>
      <c r="O23" s="169"/>
      <c r="Q23" s="7"/>
      <c r="R23" s="7"/>
      <c r="S23" s="7"/>
      <c r="T23" s="276"/>
    </row>
    <row r="24" spans="3:20" ht="12" customHeight="1">
      <c r="C24" s="68" t="s">
        <v>287</v>
      </c>
      <c r="D24" s="10"/>
      <c r="E24" s="112">
        <f>SUM(E19:E23)</f>
        <v>138.5</v>
      </c>
      <c r="F24" s="112"/>
      <c r="G24" s="112">
        <f>SUM(G19:G23)</f>
        <v>851.7</v>
      </c>
      <c r="H24" s="112"/>
      <c r="I24" s="112">
        <f>SUM(I19:I23)</f>
        <v>-366.14833603000011</v>
      </c>
      <c r="J24" s="112"/>
      <c r="K24" s="112">
        <f>SUM(K19:K23)</f>
        <v>-8.2000000000000011</v>
      </c>
      <c r="L24" s="112"/>
      <c r="M24" s="112">
        <f>SUM(M19:M23)</f>
        <v>615.85166397</v>
      </c>
      <c r="O24" s="169"/>
      <c r="Q24" s="7"/>
      <c r="R24" s="7"/>
      <c r="S24" s="7"/>
      <c r="T24" s="276"/>
    </row>
    <row r="25" spans="3:20" ht="12" customHeight="1">
      <c r="C25" s="65"/>
      <c r="D25" s="10"/>
      <c r="F25" s="10"/>
      <c r="H25" s="10"/>
      <c r="J25" s="10"/>
      <c r="O25" s="169"/>
      <c r="Q25" s="7"/>
      <c r="R25" s="7"/>
      <c r="S25" s="7"/>
      <c r="T25" s="276"/>
    </row>
    <row r="26" spans="3:20" ht="12" customHeight="1">
      <c r="D26" s="10"/>
      <c r="J26" s="10"/>
      <c r="O26" s="169"/>
      <c r="Q26" s="7"/>
      <c r="R26" s="7"/>
      <c r="S26" s="7"/>
      <c r="T26" s="276"/>
    </row>
    <row r="27" spans="3:20" ht="12" customHeight="1">
      <c r="C27" s="98" t="s">
        <v>294</v>
      </c>
      <c r="D27" s="97"/>
      <c r="E27" s="97"/>
      <c r="F27" s="113"/>
      <c r="G27" s="113"/>
      <c r="H27" s="113"/>
      <c r="I27" s="113"/>
      <c r="J27" s="113"/>
      <c r="K27" s="113"/>
      <c r="L27" s="113"/>
      <c r="M27" s="113"/>
      <c r="N27" s="113"/>
      <c r="O27" s="169"/>
      <c r="Q27" s="7"/>
      <c r="R27" s="7"/>
      <c r="S27" s="7"/>
      <c r="T27" s="276"/>
    </row>
    <row r="28" spans="3:20" ht="12" customHeight="1">
      <c r="C28" s="99" t="s">
        <v>6</v>
      </c>
      <c r="D28" s="241"/>
      <c r="E28" s="320" t="s">
        <v>68</v>
      </c>
      <c r="F28" s="320"/>
      <c r="G28" s="320"/>
      <c r="H28" s="320"/>
      <c r="I28" s="320"/>
      <c r="J28" s="320"/>
      <c r="K28" s="320"/>
      <c r="L28" s="95"/>
      <c r="M28" s="95"/>
      <c r="O28" s="169"/>
      <c r="Q28" s="7"/>
      <c r="R28" s="7"/>
      <c r="S28" s="7"/>
      <c r="T28" s="276"/>
    </row>
    <row r="29" spans="3:20" ht="12" customHeight="1">
      <c r="C29" s="100"/>
      <c r="D29" s="242"/>
      <c r="E29" s="101" t="s">
        <v>69</v>
      </c>
      <c r="F29" s="102"/>
      <c r="G29" s="101" t="s">
        <v>70</v>
      </c>
      <c r="H29" s="203"/>
      <c r="I29" s="101"/>
      <c r="J29" s="101" t="s">
        <v>6</v>
      </c>
      <c r="K29" s="102" t="s">
        <v>71</v>
      </c>
      <c r="L29" s="102"/>
      <c r="M29" s="102"/>
      <c r="O29" s="169"/>
      <c r="Q29" s="7"/>
      <c r="R29" s="7"/>
      <c r="S29" s="7"/>
      <c r="T29" s="276"/>
    </row>
    <row r="30" spans="3:20" ht="12" customHeight="1">
      <c r="C30" s="100"/>
      <c r="D30" s="242"/>
      <c r="E30" s="103" t="s">
        <v>72</v>
      </c>
      <c r="F30" s="102"/>
      <c r="G30" s="101" t="s">
        <v>73</v>
      </c>
      <c r="H30" s="203"/>
      <c r="I30" s="101" t="s">
        <v>74</v>
      </c>
      <c r="J30" s="101" t="s">
        <v>6</v>
      </c>
      <c r="K30" s="102" t="s">
        <v>75</v>
      </c>
      <c r="L30" s="102"/>
      <c r="M30" s="102" t="s">
        <v>76</v>
      </c>
      <c r="O30" s="169"/>
      <c r="Q30" s="7"/>
      <c r="R30" s="7"/>
      <c r="S30" s="7"/>
      <c r="T30" s="276"/>
    </row>
    <row r="31" spans="3:20" ht="12" customHeight="1">
      <c r="C31" s="96" t="s">
        <v>77</v>
      </c>
      <c r="D31" s="243"/>
      <c r="E31" s="104" t="s">
        <v>78</v>
      </c>
      <c r="F31" s="106"/>
      <c r="G31" s="104" t="s">
        <v>72</v>
      </c>
      <c r="H31" s="106"/>
      <c r="I31" s="22" t="s">
        <v>79</v>
      </c>
      <c r="J31" s="105" t="s">
        <v>6</v>
      </c>
      <c r="K31" s="104" t="s">
        <v>80</v>
      </c>
      <c r="L31" s="106"/>
      <c r="M31" s="104" t="s">
        <v>81</v>
      </c>
      <c r="O31" s="169"/>
      <c r="Q31" s="7"/>
      <c r="R31" s="7"/>
      <c r="S31" s="7"/>
      <c r="T31" s="276"/>
    </row>
    <row r="32" spans="3:20" ht="12" customHeight="1">
      <c r="C32" s="77" t="str">
        <f>+C11</f>
        <v>Balance as of January 1, 2018</v>
      </c>
      <c r="D32" s="77"/>
      <c r="E32" s="109">
        <f>+E11</f>
        <v>138.5</v>
      </c>
      <c r="F32" s="109">
        <v>0</v>
      </c>
      <c r="G32" s="109">
        <f>+G11</f>
        <v>851.4</v>
      </c>
      <c r="H32" s="109">
        <v>0</v>
      </c>
      <c r="I32" s="109">
        <f>+I11</f>
        <v>-105.6</v>
      </c>
      <c r="J32" s="109">
        <v>0</v>
      </c>
      <c r="K32" s="109">
        <f>+K11</f>
        <v>-4.8</v>
      </c>
      <c r="L32" s="108"/>
      <c r="M32" s="111">
        <f t="shared" ref="M32:M37" si="2">SUM(E32:L32)</f>
        <v>879.5</v>
      </c>
      <c r="O32" s="169"/>
      <c r="Q32" s="7"/>
      <c r="R32" s="7"/>
      <c r="S32" s="7"/>
      <c r="T32" s="276"/>
    </row>
    <row r="33" spans="3:20" ht="12" customHeight="1">
      <c r="C33" s="73" t="s">
        <v>82</v>
      </c>
      <c r="D33" s="10"/>
      <c r="E33" s="111">
        <v>0</v>
      </c>
      <c r="F33" s="111"/>
      <c r="G33" s="111">
        <v>0</v>
      </c>
      <c r="H33" s="111"/>
      <c r="I33" s="111">
        <f>+'IS and OCI'!M23</f>
        <v>-64.434993999999946</v>
      </c>
      <c r="J33" s="111"/>
      <c r="K33" s="111">
        <v>0</v>
      </c>
      <c r="L33" s="111"/>
      <c r="M33" s="111">
        <f t="shared" si="2"/>
        <v>-64.434993999999946</v>
      </c>
      <c r="O33" s="169"/>
      <c r="Q33" s="7"/>
      <c r="R33" s="7"/>
      <c r="S33" s="7"/>
      <c r="T33" s="276"/>
    </row>
    <row r="34" spans="3:20" ht="12" customHeight="1">
      <c r="C34" s="73" t="s">
        <v>83</v>
      </c>
      <c r="D34" s="10"/>
      <c r="E34" s="111">
        <v>0</v>
      </c>
      <c r="F34" s="111"/>
      <c r="G34" s="111">
        <v>0</v>
      </c>
      <c r="H34" s="111"/>
      <c r="I34" s="111">
        <f>+'IS and OCI'!M26</f>
        <v>12.4</v>
      </c>
      <c r="J34" s="111"/>
      <c r="K34" s="111">
        <f>+'IS and OCI'!M27</f>
        <v>-9.9999999999999978E-2</v>
      </c>
      <c r="L34" s="111"/>
      <c r="M34" s="111">
        <f t="shared" si="2"/>
        <v>12.3</v>
      </c>
      <c r="O34" s="169"/>
      <c r="T34" s="240"/>
    </row>
    <row r="35" spans="3:20" ht="12" customHeight="1">
      <c r="C35" s="65" t="s">
        <v>84</v>
      </c>
      <c r="D35" s="10"/>
      <c r="E35" s="111">
        <v>0</v>
      </c>
      <c r="F35" s="111"/>
      <c r="G35" s="111">
        <v>1.9</v>
      </c>
      <c r="H35" s="111" t="s">
        <v>6</v>
      </c>
      <c r="I35" s="111">
        <v>0</v>
      </c>
      <c r="J35" s="111"/>
      <c r="K35" s="111">
        <v>0</v>
      </c>
      <c r="L35" s="111"/>
      <c r="M35" s="111">
        <f t="shared" si="2"/>
        <v>1.9</v>
      </c>
      <c r="O35" s="169"/>
      <c r="T35" s="240"/>
    </row>
    <row r="36" spans="3:20" ht="12" customHeight="1">
      <c r="C36" s="65" t="s">
        <v>85</v>
      </c>
      <c r="D36" s="10"/>
      <c r="E36" s="111">
        <v>0</v>
      </c>
      <c r="F36" s="111">
        <v>0</v>
      </c>
      <c r="G36" s="111">
        <v>-4.3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f t="shared" si="2"/>
        <v>-4.3</v>
      </c>
      <c r="O36" s="169"/>
      <c r="T36" s="240"/>
    </row>
    <row r="37" spans="3:20" ht="12" customHeight="1">
      <c r="C37" s="65" t="s">
        <v>87</v>
      </c>
      <c r="D37" s="10"/>
      <c r="E37" s="111">
        <v>0</v>
      </c>
      <c r="F37" s="111"/>
      <c r="G37" s="111">
        <v>0</v>
      </c>
      <c r="H37" s="245"/>
      <c r="I37" s="111">
        <v>-75.3</v>
      </c>
      <c r="J37" s="245"/>
      <c r="K37" s="111">
        <v>0</v>
      </c>
      <c r="L37" s="107"/>
      <c r="M37" s="111">
        <f t="shared" si="2"/>
        <v>-75.3</v>
      </c>
      <c r="O37" s="169"/>
      <c r="T37" s="240"/>
    </row>
    <row r="38" spans="3:20" ht="12" customHeight="1">
      <c r="C38" s="68" t="s">
        <v>285</v>
      </c>
      <c r="D38" s="77"/>
      <c r="E38" s="112">
        <f>SUM(E32:E37)</f>
        <v>138.5</v>
      </c>
      <c r="F38" s="112"/>
      <c r="G38" s="112">
        <f>SUM(G32:G37)</f>
        <v>849</v>
      </c>
      <c r="H38" s="112"/>
      <c r="I38" s="112">
        <f>SUM(I32:I37)</f>
        <v>-232.9349939999999</v>
      </c>
      <c r="J38" s="112"/>
      <c r="K38" s="112">
        <f>SUM(K32:K37)</f>
        <v>-4.8999999999999995</v>
      </c>
      <c r="L38" s="112"/>
      <c r="M38" s="112">
        <f>SUM(M32:M37)</f>
        <v>749.66500600000006</v>
      </c>
      <c r="O38" s="169"/>
      <c r="T38" s="240"/>
    </row>
    <row r="39" spans="3:20" ht="12" customHeight="1">
      <c r="D39" s="10"/>
      <c r="F39" s="10"/>
      <c r="H39" s="10"/>
      <c r="J39" s="10"/>
      <c r="O39" s="169"/>
    </row>
    <row r="40" spans="3:20" ht="12" customHeight="1">
      <c r="D40" s="10"/>
      <c r="F40" s="10"/>
      <c r="O40" s="169"/>
    </row>
    <row r="41" spans="3:20" ht="12" customHeight="1">
      <c r="D41" s="10"/>
      <c r="O41" s="169"/>
    </row>
    <row r="42" spans="3:20" ht="12" customHeight="1">
      <c r="D42" s="10"/>
      <c r="O42" s="169"/>
    </row>
    <row r="43" spans="3:20">
      <c r="D43" s="10"/>
      <c r="O43" s="169"/>
    </row>
    <row r="44" spans="3:20">
      <c r="D44" s="10"/>
      <c r="O44" s="169"/>
    </row>
    <row r="45" spans="3:20">
      <c r="O45" s="169"/>
    </row>
    <row r="46" spans="3:20">
      <c r="O46" s="169"/>
    </row>
    <row r="47" spans="3:20" ht="12" customHeight="1">
      <c r="O47" s="169"/>
    </row>
    <row r="48" spans="3:20" ht="12" customHeight="1">
      <c r="O48" s="169"/>
    </row>
    <row r="49" spans="15:15" ht="12" customHeight="1">
      <c r="O49" s="169"/>
    </row>
    <row r="50" spans="15:15" ht="12" customHeight="1">
      <c r="O50" s="169"/>
    </row>
    <row r="51" spans="15:15" ht="12" customHeight="1">
      <c r="O51" s="169"/>
    </row>
    <row r="52" spans="15:15" ht="12" customHeight="1">
      <c r="O52" s="169"/>
    </row>
    <row r="53" spans="15:15">
      <c r="O53" s="169"/>
    </row>
    <row r="54" spans="15:15">
      <c r="O54" s="169"/>
    </row>
    <row r="55" spans="15:15">
      <c r="O55" s="169"/>
    </row>
  </sheetData>
  <mergeCells count="3">
    <mergeCell ref="C2:M2"/>
    <mergeCell ref="E7:K7"/>
    <mergeCell ref="E28:K28"/>
  </mergeCells>
  <pageMargins left="0.7" right="0.7" top="0.75" bottom="0.75" header="0.3" footer="0.3"/>
  <pageSetup paperSize="9" orientation="portrait" verticalDpi="0" r:id="rId1"/>
  <ignoredErrors>
    <ignoredError sqref="F19 H19 J19 L19:M19" formula="1"/>
    <ignoredError sqref="E19 G19 I19 K1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58"/>
  <sheetViews>
    <sheetView showGridLines="0" zoomScaleNormal="100" workbookViewId="0">
      <selection activeCell="E26" sqref="E26:E30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</cols>
  <sheetData>
    <row r="1" spans="1:32" s="7" customFormat="1" ht="12" customHeight="1">
      <c r="A1" s="184"/>
      <c r="O1" s="185"/>
      <c r="U1"/>
    </row>
    <row r="2" spans="1:32" s="7" customFormat="1" ht="18.75" customHeight="1">
      <c r="A2" s="184"/>
      <c r="C2" s="318" t="s">
        <v>203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O2" s="185"/>
    </row>
    <row r="3" spans="1:32" ht="12" customHeight="1" thickBo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O3" s="169"/>
    </row>
    <row r="4" spans="1:32" ht="12" customHeight="1">
      <c r="C4" s="19"/>
      <c r="D4" s="19"/>
      <c r="E4" s="321" t="s">
        <v>11</v>
      </c>
      <c r="F4" s="321"/>
      <c r="G4" s="321"/>
      <c r="H4" s="19"/>
      <c r="I4" s="19"/>
      <c r="J4" s="19" t="s">
        <v>7</v>
      </c>
      <c r="K4" s="19"/>
      <c r="L4" s="19"/>
      <c r="M4" s="4" t="s">
        <v>135</v>
      </c>
      <c r="O4" s="169"/>
    </row>
    <row r="5" spans="1:32" ht="12" customHeight="1">
      <c r="C5" s="19"/>
      <c r="D5" s="21"/>
      <c r="E5" s="317" t="s">
        <v>0</v>
      </c>
      <c r="F5" s="317"/>
      <c r="G5" s="317"/>
      <c r="H5" s="21"/>
      <c r="I5" s="22"/>
      <c r="J5" s="22" t="s">
        <v>0</v>
      </c>
      <c r="K5" s="22"/>
      <c r="L5" s="19"/>
      <c r="M5" s="64" t="s">
        <v>1</v>
      </c>
      <c r="O5" s="169"/>
      <c r="P5" s="181"/>
    </row>
    <row r="6" spans="1:32" ht="12" customHeight="1" thickBot="1">
      <c r="B6" s="7"/>
      <c r="C6" s="23" t="s">
        <v>12</v>
      </c>
      <c r="D6" s="25"/>
      <c r="E6" s="26">
        <v>2019</v>
      </c>
      <c r="F6" s="27"/>
      <c r="G6" s="26">
        <v>2018</v>
      </c>
      <c r="H6" s="25"/>
      <c r="I6" s="26">
        <v>2019</v>
      </c>
      <c r="J6" s="26"/>
      <c r="K6" s="26">
        <v>2018</v>
      </c>
      <c r="L6" s="29"/>
      <c r="M6" s="26">
        <v>2018</v>
      </c>
      <c r="O6" s="169"/>
    </row>
    <row r="7" spans="1:32" ht="12" customHeight="1">
      <c r="B7" s="7"/>
      <c r="C7" s="177" t="s">
        <v>27</v>
      </c>
      <c r="E7" s="111">
        <f>+'IS and OCI'!G23</f>
        <v>31.537323340000015</v>
      </c>
      <c r="F7" s="111"/>
      <c r="G7" s="111">
        <v>-35.39799399999999</v>
      </c>
      <c r="H7" s="111"/>
      <c r="I7" s="111">
        <f>+'IS and OCI'!K23</f>
        <v>-82.648336029999882</v>
      </c>
      <c r="J7" s="111"/>
      <c r="K7" s="111">
        <v>-64.434993999999946</v>
      </c>
      <c r="L7" s="111"/>
      <c r="M7" s="111">
        <v>-87.900000000000233</v>
      </c>
      <c r="O7" s="182"/>
      <c r="AD7" s="249"/>
      <c r="AF7" s="240"/>
    </row>
    <row r="8" spans="1:32" ht="12" customHeight="1">
      <c r="B8" s="7"/>
      <c r="C8" s="178" t="s">
        <v>278</v>
      </c>
      <c r="E8" s="111">
        <f>-'IS and OCI'!G13-'IS and OCI'!G14</f>
        <v>150.79999999999998</v>
      </c>
      <c r="F8" s="111"/>
      <c r="G8" s="111">
        <v>111.1</v>
      </c>
      <c r="H8" s="111"/>
      <c r="I8" s="111">
        <f>-'IS and OCI'!K13-'IS and OCI'!K14</f>
        <v>368.2</v>
      </c>
      <c r="J8" s="111"/>
      <c r="K8" s="111">
        <v>359.4</v>
      </c>
      <c r="L8" s="111"/>
      <c r="M8" s="111">
        <v>504.8</v>
      </c>
      <c r="O8" s="182"/>
      <c r="AD8" s="249"/>
      <c r="AF8" s="240"/>
    </row>
    <row r="9" spans="1:32" ht="12" customHeight="1">
      <c r="B9" s="7"/>
      <c r="C9" s="178" t="s">
        <v>184</v>
      </c>
      <c r="E9" s="111">
        <f>-'IS and OCI'!G18</f>
        <v>-0.1</v>
      </c>
      <c r="F9" s="111"/>
      <c r="G9" s="111">
        <v>2.7569940000000002</v>
      </c>
      <c r="H9" s="111"/>
      <c r="I9" s="111">
        <f>-'IS and OCI'!K18</f>
        <v>13.8</v>
      </c>
      <c r="J9" s="111"/>
      <c r="K9" s="111">
        <v>5.8569940000000003</v>
      </c>
      <c r="L9" s="111"/>
      <c r="M9" s="111">
        <v>18.899999999999999</v>
      </c>
      <c r="O9" s="182"/>
      <c r="AD9" s="249"/>
      <c r="AF9" s="240"/>
    </row>
    <row r="10" spans="1:32" ht="12" customHeight="1">
      <c r="B10" s="7"/>
      <c r="C10" s="178" t="s">
        <v>23</v>
      </c>
      <c r="E10" s="111">
        <f>-'IS and OCI'!G19</f>
        <v>16.399999999999999</v>
      </c>
      <c r="F10" s="111"/>
      <c r="G10" s="111">
        <v>15.3</v>
      </c>
      <c r="H10" s="111"/>
      <c r="I10" s="111">
        <f>-'IS and OCI'!K19</f>
        <v>51.5</v>
      </c>
      <c r="J10" s="111"/>
      <c r="K10" s="111">
        <v>46.3</v>
      </c>
      <c r="L10" s="111"/>
      <c r="M10" s="111">
        <v>62</v>
      </c>
      <c r="O10" s="182"/>
      <c r="AD10" s="249"/>
      <c r="AF10" s="240"/>
    </row>
    <row r="11" spans="1:32" ht="12" customHeight="1">
      <c r="B11" s="7"/>
      <c r="C11" s="178" t="s">
        <v>185</v>
      </c>
      <c r="E11" s="111">
        <v>-0.2</v>
      </c>
      <c r="F11" s="111"/>
      <c r="G11" s="111">
        <v>0</v>
      </c>
      <c r="H11" s="111"/>
      <c r="I11" s="111">
        <v>-1.5</v>
      </c>
      <c r="J11" s="111"/>
      <c r="K11" s="111">
        <v>2.2000000000000002</v>
      </c>
      <c r="L11" s="111"/>
      <c r="M11" s="111">
        <v>2.4</v>
      </c>
      <c r="O11" s="169"/>
      <c r="AD11" s="249"/>
      <c r="AF11" s="240"/>
    </row>
    <row r="12" spans="1:32" ht="12" customHeight="1">
      <c r="B12" s="7"/>
      <c r="C12" s="178" t="s">
        <v>186</v>
      </c>
      <c r="E12" s="111">
        <v>-5.0999999999999996</v>
      </c>
      <c r="F12" s="111"/>
      <c r="G12" s="111">
        <v>-8.6</v>
      </c>
      <c r="H12" s="111"/>
      <c r="I12" s="111">
        <v>-28.700000000000003</v>
      </c>
      <c r="J12" s="111"/>
      <c r="K12" s="111">
        <v>-22.6</v>
      </c>
      <c r="L12" s="111"/>
      <c r="M12" s="111">
        <v>-30</v>
      </c>
      <c r="O12" s="169"/>
      <c r="AD12" s="249"/>
      <c r="AF12" s="240"/>
    </row>
    <row r="13" spans="1:32" ht="12" customHeight="1">
      <c r="B13" s="7"/>
      <c r="C13" s="178" t="s">
        <v>187</v>
      </c>
      <c r="E13" s="111">
        <v>-4.5999999999999996</v>
      </c>
      <c r="F13" s="111"/>
      <c r="G13" s="111">
        <v>0.4</v>
      </c>
      <c r="H13" s="111"/>
      <c r="I13" s="111">
        <v>-0.89999999999999947</v>
      </c>
      <c r="J13" s="111"/>
      <c r="K13" s="111">
        <v>-1.9</v>
      </c>
      <c r="L13" s="111"/>
      <c r="M13" s="111">
        <v>-1.2</v>
      </c>
      <c r="O13" s="198"/>
      <c r="AD13" s="249"/>
      <c r="AF13" s="240"/>
    </row>
    <row r="14" spans="1:32" ht="12" customHeight="1">
      <c r="C14" s="178" t="s">
        <v>188</v>
      </c>
      <c r="E14" s="111">
        <v>49.1</v>
      </c>
      <c r="F14" s="111"/>
      <c r="G14" s="111">
        <v>1.7</v>
      </c>
      <c r="H14" s="111"/>
      <c r="I14" s="111">
        <v>89</v>
      </c>
      <c r="J14" s="111"/>
      <c r="K14" s="111">
        <v>68.2</v>
      </c>
      <c r="L14" s="111"/>
      <c r="M14" s="111">
        <v>3.8</v>
      </c>
      <c r="O14" s="169"/>
      <c r="AD14" s="249"/>
      <c r="AF14" s="240"/>
    </row>
    <row r="15" spans="1:32" ht="12" customHeight="1">
      <c r="C15" s="178" t="s">
        <v>189</v>
      </c>
      <c r="E15" s="111">
        <v>-84.2</v>
      </c>
      <c r="F15" s="111"/>
      <c r="G15" s="111">
        <v>47.8</v>
      </c>
      <c r="H15" s="111"/>
      <c r="I15" s="111">
        <v>-48.2</v>
      </c>
      <c r="J15" s="111"/>
      <c r="K15" s="111">
        <v>-12.8</v>
      </c>
      <c r="L15" s="111"/>
      <c r="M15" s="111">
        <v>-12.5</v>
      </c>
      <c r="O15" s="169"/>
      <c r="AD15" s="249"/>
      <c r="AF15" s="240"/>
    </row>
    <row r="16" spans="1:32" ht="12" customHeight="1">
      <c r="C16" s="178" t="s">
        <v>190</v>
      </c>
      <c r="E16" s="111">
        <v>18.5</v>
      </c>
      <c r="F16" s="111"/>
      <c r="G16" s="111">
        <v>-10.199999999999999</v>
      </c>
      <c r="H16" s="111"/>
      <c r="I16" s="111">
        <v>3.6999999999999993</v>
      </c>
      <c r="J16" s="111"/>
      <c r="K16" s="111">
        <v>-16.2</v>
      </c>
      <c r="L16" s="111"/>
      <c r="M16" s="111">
        <v>-8.4</v>
      </c>
      <c r="O16" s="169"/>
      <c r="AD16" s="249"/>
      <c r="AF16" s="240"/>
    </row>
    <row r="17" spans="3:32" ht="12" customHeight="1">
      <c r="C17" s="178" t="s">
        <v>191</v>
      </c>
      <c r="E17" s="111">
        <v>-29.1</v>
      </c>
      <c r="F17" s="111"/>
      <c r="G17" s="111">
        <v>9.3999999999999986</v>
      </c>
      <c r="H17" s="111"/>
      <c r="I17" s="111">
        <v>5.1999999999999957</v>
      </c>
      <c r="J17" s="111"/>
      <c r="K17" s="111">
        <v>-37.399999999999991</v>
      </c>
      <c r="L17" s="111"/>
      <c r="M17" s="111">
        <v>-3.1</v>
      </c>
      <c r="O17" s="169"/>
      <c r="AD17" s="249"/>
      <c r="AF17" s="240"/>
    </row>
    <row r="18" spans="3:32" ht="12" customHeight="1">
      <c r="C18" s="178" t="s">
        <v>192</v>
      </c>
      <c r="E18" s="111">
        <v>8.9</v>
      </c>
      <c r="F18" s="111"/>
      <c r="G18" s="111">
        <v>-1</v>
      </c>
      <c r="H18" s="111"/>
      <c r="I18" s="111">
        <v>10</v>
      </c>
      <c r="J18" s="111"/>
      <c r="K18" s="111">
        <v>2</v>
      </c>
      <c r="L18" s="111"/>
      <c r="M18" s="111">
        <v>-2.9</v>
      </c>
      <c r="O18" s="169"/>
      <c r="AD18" s="249"/>
      <c r="AF18" s="240"/>
    </row>
    <row r="19" spans="3:32" ht="12" customHeight="1">
      <c r="C19" s="179" t="s">
        <v>130</v>
      </c>
      <c r="E19" s="112">
        <f>SUM(E7:E18)</f>
        <v>151.93732334000003</v>
      </c>
      <c r="F19" s="111"/>
      <c r="G19" s="112">
        <v>133.25900000000001</v>
      </c>
      <c r="H19" s="111"/>
      <c r="I19" s="112">
        <f>SUM(I7:I18)</f>
        <v>379.45166397000014</v>
      </c>
      <c r="J19" s="111"/>
      <c r="K19" s="112">
        <v>328.62200000000001</v>
      </c>
      <c r="L19" s="111"/>
      <c r="M19" s="112">
        <v>445.89999999999975</v>
      </c>
      <c r="O19" s="169"/>
      <c r="AD19" s="249"/>
      <c r="AF19" s="240"/>
    </row>
    <row r="20" spans="3:32" ht="12" customHeight="1">
      <c r="C20" s="178" t="s">
        <v>193</v>
      </c>
      <c r="E20" s="111">
        <v>-75.7</v>
      </c>
      <c r="F20" s="111"/>
      <c r="G20" s="111">
        <v>-101.873</v>
      </c>
      <c r="H20" s="111"/>
      <c r="I20" s="111">
        <v>-203.5</v>
      </c>
      <c r="J20" s="111"/>
      <c r="K20" s="111">
        <v>-236.87299999999999</v>
      </c>
      <c r="L20" s="111"/>
      <c r="M20" s="111">
        <v>-277.10000000000002</v>
      </c>
      <c r="O20" s="182"/>
      <c r="AD20" s="249"/>
      <c r="AF20" s="240"/>
    </row>
    <row r="21" spans="3:32" ht="12" customHeight="1">
      <c r="C21" s="178" t="s">
        <v>116</v>
      </c>
      <c r="E21" s="111">
        <f>-Notes!H126</f>
        <v>-22.199999999999996</v>
      </c>
      <c r="F21" s="111"/>
      <c r="G21" s="111">
        <v>-14.9</v>
      </c>
      <c r="H21" s="111"/>
      <c r="I21" s="111">
        <f>-Notes!K126</f>
        <v>-50.4</v>
      </c>
      <c r="J21" s="111"/>
      <c r="K21" s="111">
        <v>-35.9</v>
      </c>
      <c r="L21" s="111"/>
      <c r="M21" s="111">
        <v>-48</v>
      </c>
      <c r="O21" s="182"/>
      <c r="AD21" s="249"/>
      <c r="AF21" s="240"/>
    </row>
    <row r="22" spans="3:32" ht="12" customHeight="1">
      <c r="C22" s="178" t="s">
        <v>194</v>
      </c>
      <c r="E22" s="111">
        <v>-5.4</v>
      </c>
      <c r="F22" s="111"/>
      <c r="G22" s="111">
        <v>-5.5</v>
      </c>
      <c r="H22" s="111"/>
      <c r="I22" s="111">
        <v>-12.2</v>
      </c>
      <c r="J22" s="111"/>
      <c r="K22" s="111">
        <v>-17.399999999999999</v>
      </c>
      <c r="L22" s="111"/>
      <c r="M22" s="111">
        <v>-19.899999999999999</v>
      </c>
      <c r="O22" s="169"/>
      <c r="AD22" s="249"/>
      <c r="AF22" s="240"/>
    </row>
    <row r="23" spans="3:32" ht="12" customHeight="1">
      <c r="C23" s="178" t="s">
        <v>195</v>
      </c>
      <c r="E23" s="111">
        <v>0</v>
      </c>
      <c r="F23" s="111"/>
      <c r="G23" s="111">
        <v>0</v>
      </c>
      <c r="H23" s="111"/>
      <c r="I23" s="111">
        <v>-0.5</v>
      </c>
      <c r="J23" s="111"/>
      <c r="K23" s="111">
        <v>-2.6</v>
      </c>
      <c r="L23" s="111"/>
      <c r="M23" s="111">
        <v>-6.6</v>
      </c>
      <c r="O23" s="169"/>
      <c r="AD23" s="249"/>
      <c r="AF23" s="240"/>
    </row>
    <row r="24" spans="3:32" ht="12" customHeight="1">
      <c r="C24" s="73" t="s">
        <v>196</v>
      </c>
      <c r="E24" s="111">
        <v>1</v>
      </c>
      <c r="F24" s="111"/>
      <c r="G24" s="111">
        <v>0</v>
      </c>
      <c r="H24" s="111"/>
      <c r="I24" s="111">
        <v>70.099999999999994</v>
      </c>
      <c r="J24" s="111"/>
      <c r="K24" s="111">
        <v>0</v>
      </c>
      <c r="L24" s="111"/>
      <c r="M24" s="111">
        <v>1.5</v>
      </c>
      <c r="O24" s="169"/>
      <c r="AD24" s="249"/>
      <c r="AF24" s="240"/>
    </row>
    <row r="25" spans="3:32" ht="12" customHeight="1">
      <c r="C25" s="179" t="s">
        <v>197</v>
      </c>
      <c r="E25" s="112">
        <f>SUM(E20:E24)</f>
        <v>-102.30000000000001</v>
      </c>
      <c r="F25" s="111"/>
      <c r="G25" s="112">
        <v>-122.27300000000001</v>
      </c>
      <c r="H25" s="111"/>
      <c r="I25" s="112">
        <f>SUM(I20:I24)</f>
        <v>-196.50000000000003</v>
      </c>
      <c r="J25" s="111"/>
      <c r="K25" s="112">
        <v>-292.77299999999997</v>
      </c>
      <c r="L25" s="111"/>
      <c r="M25" s="112">
        <v>-350.1</v>
      </c>
      <c r="O25" s="169"/>
      <c r="AD25" s="249"/>
      <c r="AF25" s="240"/>
    </row>
    <row r="26" spans="3:32" ht="12" customHeight="1">
      <c r="C26" s="178" t="s">
        <v>280</v>
      </c>
      <c r="E26" s="111">
        <v>-14</v>
      </c>
      <c r="F26" s="111"/>
      <c r="G26" s="111">
        <v>-12.1</v>
      </c>
      <c r="H26" s="111"/>
      <c r="I26" s="111">
        <v>-42.9</v>
      </c>
      <c r="J26" s="111"/>
      <c r="K26" s="111">
        <v>-44</v>
      </c>
      <c r="L26" s="111"/>
      <c r="M26" s="111">
        <v>-63.4</v>
      </c>
      <c r="O26" s="169"/>
      <c r="Q26" s="9"/>
      <c r="AD26" s="249"/>
      <c r="AF26" s="240"/>
    </row>
    <row r="27" spans="3:32" ht="12" customHeight="1">
      <c r="C27" s="178" t="s">
        <v>217</v>
      </c>
      <c r="E27" s="111">
        <v>-12.9</v>
      </c>
      <c r="F27" s="111"/>
      <c r="G27" s="111">
        <v>-13.9</v>
      </c>
      <c r="H27" s="111"/>
      <c r="I27" s="111">
        <v>-38.5</v>
      </c>
      <c r="J27" s="111"/>
      <c r="K27" s="111">
        <v>-39.700000000000003</v>
      </c>
      <c r="L27" s="111"/>
      <c r="M27" s="111">
        <v>-80.2</v>
      </c>
      <c r="O27" s="169"/>
      <c r="Q27" s="9"/>
      <c r="AD27" s="249"/>
      <c r="AF27" s="240"/>
    </row>
    <row r="28" spans="3:32" ht="12" customHeight="1">
      <c r="C28" s="178" t="s">
        <v>198</v>
      </c>
      <c r="E28" s="111">
        <v>-5</v>
      </c>
      <c r="F28" s="111"/>
      <c r="G28" s="111">
        <v>35</v>
      </c>
      <c r="H28" s="111"/>
      <c r="I28" s="111">
        <v>-95</v>
      </c>
      <c r="J28" s="111"/>
      <c r="K28" s="111">
        <v>45</v>
      </c>
      <c r="L28" s="111"/>
      <c r="M28" s="111">
        <v>75</v>
      </c>
      <c r="O28" s="169"/>
      <c r="Q28" s="204"/>
      <c r="AD28" s="249"/>
      <c r="AF28" s="240"/>
    </row>
    <row r="29" spans="3:32" ht="12" customHeight="1">
      <c r="C29" s="178" t="s">
        <v>279</v>
      </c>
      <c r="E29" s="111">
        <v>-11.5</v>
      </c>
      <c r="F29" s="111"/>
      <c r="G29" s="111">
        <v>0</v>
      </c>
      <c r="H29" s="111"/>
      <c r="I29" s="111">
        <v>-34.4</v>
      </c>
      <c r="J29" s="111"/>
      <c r="K29" s="111">
        <v>0</v>
      </c>
      <c r="L29" s="111"/>
      <c r="M29" s="111">
        <v>0</v>
      </c>
      <c r="O29" s="169"/>
      <c r="Q29" s="204"/>
      <c r="R29" s="192"/>
      <c r="AD29" s="249"/>
      <c r="AF29" s="240"/>
    </row>
    <row r="30" spans="3:32" ht="12" customHeight="1">
      <c r="C30" s="178" t="s">
        <v>263</v>
      </c>
      <c r="E30" s="111">
        <v>-3.4</v>
      </c>
      <c r="F30" s="111"/>
      <c r="G30" s="111">
        <v>0</v>
      </c>
      <c r="H30" s="111"/>
      <c r="I30" s="111">
        <v>-10.7</v>
      </c>
      <c r="J30" s="111"/>
      <c r="K30" s="111">
        <v>0</v>
      </c>
      <c r="L30" s="111"/>
      <c r="M30" s="111">
        <v>0</v>
      </c>
      <c r="O30" s="169"/>
      <c r="AD30" s="249"/>
      <c r="AF30" s="240"/>
    </row>
    <row r="31" spans="3:32" ht="12" customHeight="1">
      <c r="C31" s="179" t="s">
        <v>199</v>
      </c>
      <c r="E31" s="112">
        <f>SUM(E26:E30)</f>
        <v>-46.8</v>
      </c>
      <c r="F31" s="111"/>
      <c r="G31" s="112">
        <v>9.0000000000000018</v>
      </c>
      <c r="H31" s="111"/>
      <c r="I31" s="112">
        <f>SUM(I26:I30)</f>
        <v>-221.5</v>
      </c>
      <c r="J31" s="111"/>
      <c r="K31" s="112">
        <v>-38.700000000000003</v>
      </c>
      <c r="L31" s="111"/>
      <c r="M31" s="112">
        <v>-68.599999999999994</v>
      </c>
      <c r="O31" s="169"/>
      <c r="AD31" s="249"/>
      <c r="AF31" s="240"/>
    </row>
    <row r="32" spans="3:32" ht="12" customHeight="1">
      <c r="C32" s="178" t="s">
        <v>200</v>
      </c>
      <c r="E32" s="111">
        <f>+E19+E25+E31</f>
        <v>2.837323340000026</v>
      </c>
      <c r="F32" s="111"/>
      <c r="G32" s="111">
        <v>19.986000000000004</v>
      </c>
      <c r="H32" s="111"/>
      <c r="I32" s="111">
        <f>+I19+I25+I31</f>
        <v>-38.548336029999888</v>
      </c>
      <c r="J32" s="111"/>
      <c r="K32" s="111">
        <v>-2.8509999999999422</v>
      </c>
      <c r="L32" s="111"/>
      <c r="M32" s="111">
        <v>27.199999999999733</v>
      </c>
      <c r="O32" s="169"/>
      <c r="AD32" s="249"/>
      <c r="AF32" s="240"/>
    </row>
    <row r="33" spans="3:32" ht="12" customHeight="1">
      <c r="C33" s="178" t="s">
        <v>201</v>
      </c>
      <c r="E33" s="111">
        <v>33.200000000000003</v>
      </c>
      <c r="F33" s="111"/>
      <c r="G33" s="111">
        <v>24.384</v>
      </c>
      <c r="H33" s="111"/>
      <c r="I33" s="111">
        <f>+M34</f>
        <v>74.499999999999943</v>
      </c>
      <c r="J33" s="111"/>
      <c r="K33" s="111">
        <v>47.274000000000001</v>
      </c>
      <c r="L33" s="111"/>
      <c r="M33" s="111">
        <v>47.3</v>
      </c>
      <c r="O33" s="169"/>
      <c r="AD33" s="249"/>
      <c r="AF33" s="240"/>
    </row>
    <row r="34" spans="3:32" ht="12" customHeight="1" thickBot="1">
      <c r="C34" s="180" t="s">
        <v>202</v>
      </c>
      <c r="E34" s="183">
        <f>+E33+E32</f>
        <v>36.037323340000029</v>
      </c>
      <c r="F34" s="111"/>
      <c r="G34" s="183">
        <v>44.370000000000005</v>
      </c>
      <c r="H34" s="108"/>
      <c r="I34" s="183">
        <f>+I33+I32</f>
        <v>35.951663970000055</v>
      </c>
      <c r="J34" s="108"/>
      <c r="K34" s="183">
        <v>44.423000000000059</v>
      </c>
      <c r="L34" s="108"/>
      <c r="M34" s="183">
        <v>74.499999999999943</v>
      </c>
      <c r="O34" s="169"/>
      <c r="AD34" s="249"/>
      <c r="AF34" s="240"/>
    </row>
    <row r="35" spans="3:32" ht="12" customHeight="1">
      <c r="F35" s="10"/>
      <c r="J35" s="10"/>
      <c r="O35" s="169"/>
    </row>
    <row r="36" spans="3:32" ht="12" customHeight="1">
      <c r="F36" s="10"/>
      <c r="J36" s="10"/>
      <c r="O36" s="169"/>
      <c r="Q36" s="273"/>
      <c r="R36" s="273"/>
      <c r="S36" s="1"/>
    </row>
    <row r="37" spans="3:32" ht="12" customHeight="1">
      <c r="F37" s="10"/>
      <c r="J37" s="10"/>
      <c r="O37" s="169"/>
      <c r="Q37" s="9"/>
      <c r="R37" s="9"/>
    </row>
    <row r="38" spans="3:32" ht="12" customHeight="1">
      <c r="F38" s="10"/>
      <c r="J38" s="10"/>
      <c r="O38" s="169"/>
      <c r="Q38" s="9"/>
      <c r="R38" s="9"/>
      <c r="S38" s="9"/>
    </row>
    <row r="39" spans="3:32" ht="12" customHeight="1">
      <c r="F39" s="10"/>
      <c r="J39" s="10"/>
      <c r="O39" s="169"/>
    </row>
    <row r="40" spans="3:32" ht="12" customHeight="1">
      <c r="F40" s="10"/>
      <c r="J40" s="10"/>
      <c r="O40" s="169"/>
    </row>
    <row r="41" spans="3:32" ht="12" customHeight="1">
      <c r="F41" s="10"/>
      <c r="J41" s="10"/>
      <c r="O41" s="169"/>
    </row>
    <row r="42" spans="3:32" ht="12" customHeight="1">
      <c r="F42" s="10"/>
      <c r="J42" s="10"/>
      <c r="O42" s="169"/>
    </row>
    <row r="43" spans="3:32" ht="12" customHeight="1">
      <c r="J43" s="10"/>
      <c r="O43" s="169"/>
    </row>
    <row r="44" spans="3:32">
      <c r="O44" s="169"/>
    </row>
    <row r="45" spans="3:32">
      <c r="O45" s="169"/>
    </row>
    <row r="46" spans="3:32">
      <c r="O46" s="169"/>
    </row>
    <row r="47" spans="3:32">
      <c r="O47" s="169"/>
    </row>
    <row r="48" spans="3:32">
      <c r="O48" s="169"/>
    </row>
    <row r="49" spans="15:15">
      <c r="O49" s="169"/>
    </row>
    <row r="50" spans="15:15">
      <c r="O50" s="169"/>
    </row>
    <row r="51" spans="15:15">
      <c r="O51" s="169"/>
    </row>
    <row r="52" spans="15:15">
      <c r="O52" s="169"/>
    </row>
    <row r="53" spans="15:15">
      <c r="O53" s="169"/>
    </row>
    <row r="54" spans="15:15">
      <c r="O54" s="169"/>
    </row>
    <row r="55" spans="15:15">
      <c r="O55" s="169"/>
    </row>
    <row r="56" spans="15:15">
      <c r="O56" s="169"/>
    </row>
    <row r="57" spans="15:15">
      <c r="O57" s="169"/>
    </row>
    <row r="58" spans="15:15">
      <c r="O58" s="169"/>
    </row>
  </sheetData>
  <mergeCells count="3">
    <mergeCell ref="E4:G4"/>
    <mergeCell ref="E5:G5"/>
    <mergeCell ref="C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1:T68"/>
  <sheetViews>
    <sheetView showGridLines="0" zoomScaleNormal="100" workbookViewId="0">
      <selection activeCell="H29" sqref="H29"/>
    </sheetView>
  </sheetViews>
  <sheetFormatPr defaultColWidth="8.7109375" defaultRowHeight="12.75"/>
  <cols>
    <col min="1" max="2" width="8.7109375" style="4"/>
    <col min="3" max="3" width="63.7109375" style="4" customWidth="1"/>
    <col min="4" max="4" width="1.5703125" style="4" customWidth="1"/>
    <col min="5" max="5" width="6.5703125" style="4" customWidth="1"/>
    <col min="6" max="6" width="1.5703125" style="4" customWidth="1"/>
    <col min="7" max="7" width="10.5703125" style="4" customWidth="1"/>
    <col min="8" max="8" width="1.5703125" style="4" customWidth="1"/>
    <col min="9" max="9" width="10.5703125" style="4" customWidth="1"/>
    <col min="10" max="10" width="1.5703125" style="4" customWidth="1"/>
    <col min="11" max="11" width="10.5703125" style="4" customWidth="1"/>
    <col min="12" max="12" width="1.5703125" style="4" customWidth="1"/>
    <col min="13" max="13" width="10.5703125" style="4" customWidth="1"/>
    <col min="14" max="14" width="1.7109375" style="4" customWidth="1"/>
    <col min="15" max="15" width="10.85546875" style="4" customWidth="1"/>
    <col min="16" max="17" width="8.7109375" style="4"/>
    <col min="18" max="18" width="12.42578125" style="4" bestFit="1" customWidth="1"/>
    <col min="19" max="16384" width="8.7109375" style="4"/>
  </cols>
  <sheetData>
    <row r="1" spans="3:20" ht="12" customHeight="1">
      <c r="Q1" s="271"/>
      <c r="R1" s="69"/>
    </row>
    <row r="2" spans="3:20" ht="12" customHeight="1" thickBot="1">
      <c r="C2" s="147" t="s">
        <v>134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60"/>
      <c r="O2" s="60"/>
      <c r="Q2" s="271"/>
      <c r="R2" s="69"/>
    </row>
    <row r="3" spans="3:20" ht="12" customHeight="1">
      <c r="C3" s="126"/>
      <c r="D3" s="126"/>
      <c r="E3" s="126"/>
      <c r="F3" s="126"/>
      <c r="G3" s="322" t="s">
        <v>11</v>
      </c>
      <c r="H3" s="322"/>
      <c r="I3" s="322"/>
      <c r="K3" s="322" t="s">
        <v>7</v>
      </c>
      <c r="L3" s="322"/>
      <c r="M3" s="322"/>
      <c r="N3" s="133"/>
      <c r="O3" s="4" t="s">
        <v>135</v>
      </c>
      <c r="Q3" s="271"/>
      <c r="R3" s="69"/>
    </row>
    <row r="4" spans="3:20" ht="12" customHeight="1">
      <c r="C4" s="126"/>
      <c r="D4" s="126"/>
      <c r="E4" s="126"/>
      <c r="F4" s="126"/>
      <c r="G4" s="323" t="s">
        <v>0</v>
      </c>
      <c r="H4" s="323"/>
      <c r="I4" s="323"/>
      <c r="K4" s="323" t="s">
        <v>0</v>
      </c>
      <c r="L4" s="323"/>
      <c r="M4" s="323"/>
      <c r="N4" s="133"/>
      <c r="O4" s="64" t="s">
        <v>1</v>
      </c>
      <c r="Q4" s="271"/>
      <c r="R4" s="69"/>
    </row>
    <row r="5" spans="3:20" ht="12" customHeight="1">
      <c r="C5" s="281" t="s">
        <v>136</v>
      </c>
      <c r="D5" s="148"/>
      <c r="E5" s="148"/>
      <c r="F5" s="126"/>
      <c r="G5" s="70">
        <v>2019</v>
      </c>
      <c r="H5" s="71"/>
      <c r="I5" s="72">
        <v>2018</v>
      </c>
      <c r="K5" s="61">
        <v>2019</v>
      </c>
      <c r="L5" s="61"/>
      <c r="M5" s="61">
        <v>2018</v>
      </c>
      <c r="N5" s="69"/>
      <c r="O5" s="61">
        <v>2018</v>
      </c>
      <c r="Q5" s="271"/>
      <c r="R5" s="69"/>
    </row>
    <row r="6" spans="3:20" ht="12" customHeight="1">
      <c r="C6" s="149" t="s">
        <v>6</v>
      </c>
      <c r="D6" s="73"/>
      <c r="E6" s="73"/>
      <c r="F6" s="65"/>
      <c r="G6" s="65"/>
      <c r="H6" s="120"/>
      <c r="I6" s="120"/>
      <c r="J6" s="120"/>
      <c r="K6" s="120"/>
      <c r="L6" s="120"/>
      <c r="M6" s="120"/>
      <c r="N6" s="121"/>
      <c r="O6" s="120"/>
      <c r="Q6" s="271"/>
      <c r="R6" s="69"/>
    </row>
    <row r="7" spans="3:20" ht="12" customHeight="1">
      <c r="C7" s="77" t="s">
        <v>137</v>
      </c>
      <c r="E7" s="65"/>
      <c r="F7" s="65"/>
      <c r="G7" s="158"/>
      <c r="H7" s="120"/>
      <c r="I7" s="121"/>
      <c r="J7" s="120"/>
      <c r="K7" s="65"/>
      <c r="L7" s="120"/>
      <c r="M7" s="126"/>
      <c r="N7" s="126"/>
      <c r="O7" s="66"/>
      <c r="Q7" s="271"/>
      <c r="R7" s="69"/>
    </row>
    <row r="8" spans="3:20" ht="12" customHeight="1">
      <c r="C8" s="65" t="s">
        <v>138</v>
      </c>
      <c r="E8" s="65"/>
      <c r="F8" s="65"/>
      <c r="G8" s="66">
        <v>234.2</v>
      </c>
      <c r="H8" s="66"/>
      <c r="I8" s="66">
        <f>+'Note 1 table'!F7</f>
        <v>192.1</v>
      </c>
      <c r="J8" s="66"/>
      <c r="K8" s="66">
        <v>591.70000000000005</v>
      </c>
      <c r="L8" s="66"/>
      <c r="M8" s="66">
        <f>+'Note 1 table'!F22</f>
        <v>589.29200000000003</v>
      </c>
      <c r="N8" s="66"/>
      <c r="O8" s="66">
        <f>+'Note 1 table'!F36</f>
        <v>834.5</v>
      </c>
      <c r="Q8" s="271"/>
      <c r="R8" s="69"/>
      <c r="T8" s="277"/>
    </row>
    <row r="9" spans="3:20" ht="12" customHeight="1">
      <c r="C9" s="65" t="s">
        <v>139</v>
      </c>
      <c r="E9" s="65"/>
      <c r="F9" s="65"/>
      <c r="G9" s="66">
        <f>SUM('Note 1 table'!E7:E11)</f>
        <v>160.19999999999999</v>
      </c>
      <c r="H9" s="66"/>
      <c r="I9" s="66">
        <f>SUM('Note 1 table'!F7:F11)</f>
        <v>132.84899999999999</v>
      </c>
      <c r="J9" s="66"/>
      <c r="K9" s="66">
        <f>SUM('Note 1 table'!E22:E26)</f>
        <v>361.90000000000003</v>
      </c>
      <c r="L9" s="66"/>
      <c r="M9" s="66">
        <f>SUM('Note 1 table'!F22:F26)</f>
        <v>361.25600000000003</v>
      </c>
      <c r="N9" s="66"/>
      <c r="O9" s="66">
        <f>SUM('Note 1 table'!F36:F40)</f>
        <v>515.90000000000009</v>
      </c>
      <c r="Q9" s="271"/>
      <c r="R9" s="69"/>
      <c r="T9" s="277"/>
    </row>
    <row r="10" spans="3:20" ht="12" customHeight="1">
      <c r="C10" s="65" t="s">
        <v>33</v>
      </c>
      <c r="E10" s="65"/>
      <c r="F10" s="65"/>
      <c r="G10" s="66">
        <f>+'Note 1 table'!E14</f>
        <v>37.999999999999993</v>
      </c>
      <c r="H10" s="66"/>
      <c r="I10" s="66">
        <f>+'Note 1 table'!F14</f>
        <v>-2.668000000000017</v>
      </c>
      <c r="J10" s="66"/>
      <c r="K10" s="66">
        <f>+'Note 1 table'!E29</f>
        <v>26.200000000000017</v>
      </c>
      <c r="L10" s="66"/>
      <c r="M10" s="66">
        <f>+'Note 1 table'!F29</f>
        <v>-11.660999999999987</v>
      </c>
      <c r="N10" s="66"/>
      <c r="O10" s="66">
        <f>+'Note 1 table'!F43</f>
        <v>36.300000000000054</v>
      </c>
      <c r="Q10" s="271"/>
      <c r="R10" s="69"/>
      <c r="T10" s="277"/>
    </row>
    <row r="11" spans="3:20" ht="12" customHeight="1">
      <c r="C11" s="65"/>
      <c r="E11" s="65"/>
      <c r="F11" s="65"/>
      <c r="G11" s="66"/>
      <c r="H11" s="66"/>
      <c r="I11" s="66"/>
      <c r="J11" s="66"/>
      <c r="K11" s="66"/>
      <c r="L11" s="66"/>
      <c r="M11" s="66"/>
      <c r="N11" s="66"/>
      <c r="O11" s="66"/>
      <c r="Q11" s="271"/>
      <c r="R11" s="69"/>
      <c r="T11" s="277"/>
    </row>
    <row r="12" spans="3:20" ht="12" customHeight="1">
      <c r="C12" s="77" t="s">
        <v>223</v>
      </c>
      <c r="E12" s="65"/>
      <c r="F12" s="65"/>
      <c r="G12" s="66"/>
      <c r="H12" s="66"/>
      <c r="I12" s="66"/>
      <c r="J12" s="66"/>
      <c r="K12" s="66"/>
      <c r="L12" s="66"/>
      <c r="M12" s="66"/>
      <c r="N12" s="66"/>
      <c r="O12" s="66"/>
      <c r="Q12" s="271"/>
      <c r="R12" s="69"/>
      <c r="T12" s="277"/>
    </row>
    <row r="13" spans="3:20" ht="12" customHeight="1">
      <c r="C13" s="73" t="s">
        <v>2</v>
      </c>
      <c r="E13" s="65"/>
      <c r="F13" s="65"/>
      <c r="G13" s="66">
        <v>276.5</v>
      </c>
      <c r="H13" s="66"/>
      <c r="I13" s="66">
        <f>+'IS and OCI'!I8</f>
        <v>163.4</v>
      </c>
      <c r="J13" s="66"/>
      <c r="K13" s="66">
        <v>598.20000000000005</v>
      </c>
      <c r="L13" s="66"/>
      <c r="M13" s="66">
        <f>+'IS and OCI'!M8</f>
        <v>604.45799999999997</v>
      </c>
      <c r="N13" s="66"/>
      <c r="O13" s="66">
        <f>+'IS and OCI'!O8</f>
        <v>874.29999999999984</v>
      </c>
      <c r="Q13" s="271"/>
      <c r="R13" s="69"/>
      <c r="T13" s="277"/>
    </row>
    <row r="14" spans="3:20" ht="12" customHeight="1">
      <c r="C14" s="65" t="s">
        <v>140</v>
      </c>
      <c r="E14" s="65"/>
      <c r="F14" s="65"/>
      <c r="G14" s="66">
        <f>+'IS and OCI'!G17</f>
        <v>50.337323340000012</v>
      </c>
      <c r="H14" s="66"/>
      <c r="I14" s="66">
        <f>+'IS and OCI'!I17</f>
        <v>-10.407999999999987</v>
      </c>
      <c r="J14" s="66"/>
      <c r="K14" s="66">
        <f>+'IS and OCI'!K17</f>
        <v>0.35166397000011784</v>
      </c>
      <c r="L14" s="66"/>
      <c r="M14" s="66">
        <f>+'IS and OCI'!M17</f>
        <v>12.965000000000055</v>
      </c>
      <c r="N14" s="66"/>
      <c r="O14" s="66">
        <f>+'IS and OCI'!O17</f>
        <v>39.39999999999975</v>
      </c>
      <c r="Q14" s="271"/>
      <c r="R14" s="69"/>
      <c r="T14" s="277"/>
    </row>
    <row r="15" spans="3:20" ht="12" customHeight="1">
      <c r="C15" s="65" t="s">
        <v>128</v>
      </c>
      <c r="E15" s="65"/>
      <c r="F15" s="65"/>
      <c r="G15" s="66">
        <f>+SUM('IS and OCI'!G18:G20)</f>
        <v>-12.899999999999997</v>
      </c>
      <c r="H15" s="66"/>
      <c r="I15" s="66">
        <f>SUM('IS and OCI'!I18:I20)</f>
        <v>-18.236994000000003</v>
      </c>
      <c r="J15" s="66"/>
      <c r="K15" s="66">
        <f>+SUM('IS and OCI'!K18:K20)</f>
        <v>-66.7</v>
      </c>
      <c r="L15" s="66"/>
      <c r="M15" s="66">
        <f>SUM('IS and OCI'!M18:M20)</f>
        <v>-56.246994000000001</v>
      </c>
      <c r="N15" s="66"/>
      <c r="O15" s="66">
        <f>SUM('IS and OCI'!O18:O20)</f>
        <v>-87.3</v>
      </c>
      <c r="Q15" s="271"/>
      <c r="R15" s="69"/>
      <c r="T15" s="277"/>
    </row>
    <row r="16" spans="3:20" ht="12" customHeight="1">
      <c r="C16" s="65" t="s">
        <v>25</v>
      </c>
      <c r="E16" s="65"/>
      <c r="F16" s="65"/>
      <c r="G16" s="66">
        <f>+'IS and OCI'!G21</f>
        <v>37.437323340000013</v>
      </c>
      <c r="H16" s="66"/>
      <c r="I16" s="66">
        <f>+'IS and OCI'!I21</f>
        <v>-28.64499399999999</v>
      </c>
      <c r="J16" s="66"/>
      <c r="K16" s="66">
        <f>+'IS and OCI'!K21</f>
        <v>-66.348336029999885</v>
      </c>
      <c r="L16" s="66"/>
      <c r="M16" s="66">
        <f>+'IS and OCI'!M21</f>
        <v>-43.281993999999948</v>
      </c>
      <c r="N16" s="66"/>
      <c r="O16" s="66">
        <f>+'IS and OCI'!O21</f>
        <v>-47.90000000000024</v>
      </c>
      <c r="Q16" s="271"/>
      <c r="R16" s="69"/>
      <c r="T16" s="277"/>
    </row>
    <row r="17" spans="3:20" ht="12" customHeight="1">
      <c r="C17" s="65" t="s">
        <v>141</v>
      </c>
      <c r="E17" s="65"/>
      <c r="F17" s="65"/>
      <c r="G17" s="66">
        <f>+'IS and OCI'!G22</f>
        <v>-5.8999999999999995</v>
      </c>
      <c r="H17" s="66"/>
      <c r="I17" s="66">
        <f>+'IS and OCI'!I22</f>
        <v>-6.7530000000000001</v>
      </c>
      <c r="J17" s="66"/>
      <c r="K17" s="66">
        <f>+'IS and OCI'!K22</f>
        <v>-16.3</v>
      </c>
      <c r="L17" s="66"/>
      <c r="M17" s="66">
        <f>+'IS and OCI'!M22</f>
        <v>-21.152999999999999</v>
      </c>
      <c r="N17" s="66"/>
      <c r="O17" s="66">
        <f>+'IS and OCI'!O22</f>
        <v>-40</v>
      </c>
      <c r="Q17" s="271"/>
      <c r="R17" s="69"/>
      <c r="T17" s="277"/>
    </row>
    <row r="18" spans="3:20" ht="12" customHeight="1">
      <c r="C18" s="65" t="s">
        <v>129</v>
      </c>
      <c r="E18" s="65"/>
      <c r="F18" s="65"/>
      <c r="G18" s="66">
        <f>+'IS and OCI'!G23</f>
        <v>31.537323340000015</v>
      </c>
      <c r="H18" s="66"/>
      <c r="I18" s="66">
        <f>+'IS and OCI'!I23</f>
        <v>-35.39799399999999</v>
      </c>
      <c r="J18" s="66"/>
      <c r="K18" s="66">
        <f>+'IS and OCI'!K23</f>
        <v>-82.648336029999882</v>
      </c>
      <c r="L18" s="66"/>
      <c r="M18" s="66">
        <f>+'IS and OCI'!M23</f>
        <v>-64.434993999999946</v>
      </c>
      <c r="N18" s="66"/>
      <c r="O18" s="66">
        <f>+'IS and OCI'!O23</f>
        <v>-87.900000000000233</v>
      </c>
      <c r="Q18" s="271"/>
      <c r="R18" s="69"/>
      <c r="T18" s="277"/>
    </row>
    <row r="19" spans="3:20" ht="12" customHeight="1">
      <c r="C19" s="65" t="s">
        <v>131</v>
      </c>
      <c r="E19" s="65"/>
      <c r="F19" s="65"/>
      <c r="G19" s="150">
        <f>+'IS and OCI'!G32</f>
        <v>9.2716716465903778E-2</v>
      </c>
      <c r="H19" s="150"/>
      <c r="I19" s="150">
        <f>+'IS and OCI'!I32</f>
        <v>-0.1</v>
      </c>
      <c r="J19" s="150"/>
      <c r="K19" s="150">
        <f>+'IS and OCI'!K32</f>
        <v>-0.24294307665032455</v>
      </c>
      <c r="L19" s="150"/>
      <c r="M19" s="150">
        <f>+'IS and OCI'!M32</f>
        <v>-0.19</v>
      </c>
      <c r="N19" s="150"/>
      <c r="O19" s="150">
        <f>+'IS and OCI'!O32</f>
        <v>-0.25776575947449498</v>
      </c>
      <c r="Q19" s="271"/>
      <c r="R19" s="69"/>
      <c r="T19" s="277"/>
    </row>
    <row r="20" spans="3:20" ht="12" customHeight="1">
      <c r="C20" s="77"/>
      <c r="E20" s="65"/>
      <c r="F20" s="65"/>
      <c r="G20" s="65"/>
      <c r="H20" s="66"/>
      <c r="I20" s="66"/>
      <c r="J20" s="66"/>
      <c r="K20" s="66"/>
      <c r="L20" s="66"/>
      <c r="M20" s="66"/>
      <c r="N20" s="66"/>
      <c r="O20" s="66"/>
      <c r="Q20" s="271"/>
      <c r="R20" s="69"/>
      <c r="T20" s="277"/>
    </row>
    <row r="21" spans="3:20" ht="12" customHeight="1">
      <c r="C21" s="77" t="s">
        <v>220</v>
      </c>
      <c r="E21" s="65"/>
      <c r="F21" s="65"/>
      <c r="G21" s="126"/>
      <c r="H21" s="66"/>
      <c r="I21" s="66"/>
      <c r="J21" s="66"/>
      <c r="K21" s="66"/>
      <c r="L21" s="66"/>
      <c r="M21" s="66"/>
      <c r="N21" s="66"/>
      <c r="O21" s="66"/>
      <c r="Q21" s="271"/>
      <c r="R21" s="69"/>
      <c r="T21" s="277"/>
    </row>
    <row r="22" spans="3:20" ht="12" customHeight="1">
      <c r="C22" s="65" t="s">
        <v>130</v>
      </c>
      <c r="E22" s="65"/>
      <c r="F22" s="65"/>
      <c r="G22" s="134">
        <f>+CF!E19</f>
        <v>151.93732334000003</v>
      </c>
      <c r="H22" s="66"/>
      <c r="I22" s="66">
        <f>+CF!G19</f>
        <v>133.25900000000001</v>
      </c>
      <c r="J22" s="66"/>
      <c r="K22" s="134">
        <f>+CF!I19</f>
        <v>379.45166397000014</v>
      </c>
      <c r="L22" s="66"/>
      <c r="M22" s="66">
        <f>+CF!K19</f>
        <v>328.62200000000001</v>
      </c>
      <c r="N22" s="66"/>
      <c r="O22" s="66">
        <f>+CF!M19</f>
        <v>445.89999999999975</v>
      </c>
      <c r="Q22" s="271"/>
      <c r="R22" s="69"/>
      <c r="T22" s="277"/>
    </row>
    <row r="23" spans="3:20" ht="12" customHeight="1">
      <c r="C23" s="65" t="s">
        <v>34</v>
      </c>
      <c r="E23" s="65"/>
      <c r="F23" s="65"/>
      <c r="G23" s="66">
        <v>75.7</v>
      </c>
      <c r="H23" s="66"/>
      <c r="I23" s="66">
        <f>+Notes!I153</f>
        <v>101.873</v>
      </c>
      <c r="J23" s="66"/>
      <c r="K23" s="66">
        <v>203.5</v>
      </c>
      <c r="L23" s="66"/>
      <c r="M23" s="66">
        <f>+Notes!L153</f>
        <v>236.87299999999999</v>
      </c>
      <c r="N23" s="66"/>
      <c r="O23" s="66">
        <f>+Notes!N153</f>
        <v>277.10000000000002</v>
      </c>
      <c r="Q23" s="271"/>
      <c r="R23" s="69"/>
      <c r="T23" s="277"/>
    </row>
    <row r="24" spans="3:20" ht="12" customHeight="1">
      <c r="C24" s="65" t="s">
        <v>132</v>
      </c>
      <c r="E24" s="65"/>
      <c r="F24" s="65"/>
      <c r="G24" s="66">
        <f>+Notes!H124</f>
        <v>10.199999999999998</v>
      </c>
      <c r="H24" s="66"/>
      <c r="I24" s="66">
        <f>+Notes!I124</f>
        <v>14.100000000000001</v>
      </c>
      <c r="J24" s="66"/>
      <c r="K24" s="66">
        <f>+Notes!K124</f>
        <v>40.9</v>
      </c>
      <c r="L24" s="66"/>
      <c r="M24" s="66">
        <f>+Notes!L124</f>
        <v>26.4</v>
      </c>
      <c r="N24" s="66"/>
      <c r="O24" s="66">
        <f>+Notes!N124</f>
        <v>42.5</v>
      </c>
      <c r="Q24" s="271"/>
      <c r="R24" s="69"/>
      <c r="T24" s="277"/>
    </row>
    <row r="25" spans="3:20" ht="12" customHeight="1">
      <c r="C25" s="65" t="s">
        <v>142</v>
      </c>
      <c r="E25" s="65"/>
      <c r="F25" s="65"/>
      <c r="G25" s="66">
        <f>+BS!G23</f>
        <v>2262.3999999999996</v>
      </c>
      <c r="H25" s="66"/>
      <c r="I25" s="66">
        <f>+BS!I23</f>
        <v>2397.1660000000002</v>
      </c>
      <c r="J25" s="66"/>
      <c r="K25" s="66">
        <f>+G25</f>
        <v>2262.3999999999996</v>
      </c>
      <c r="L25" s="66"/>
      <c r="M25" s="66">
        <f>+I25</f>
        <v>2397.1660000000002</v>
      </c>
      <c r="N25" s="66"/>
      <c r="O25" s="66">
        <f>+BS!K23</f>
        <v>2384.8000000000002</v>
      </c>
      <c r="P25" s="75"/>
      <c r="Q25" s="271"/>
      <c r="R25" s="69"/>
      <c r="T25" s="277"/>
    </row>
    <row r="26" spans="3:20" ht="12" customHeight="1">
      <c r="C26" s="65" t="s">
        <v>44</v>
      </c>
      <c r="E26" s="65"/>
      <c r="F26" s="65"/>
      <c r="G26" s="66">
        <f>+BS!G8</f>
        <v>36</v>
      </c>
      <c r="H26" s="66"/>
      <c r="I26" s="66">
        <f>+BS!I8</f>
        <v>44.4</v>
      </c>
      <c r="J26" s="66"/>
      <c r="K26" s="66">
        <f>+G26</f>
        <v>36</v>
      </c>
      <c r="L26" s="66"/>
      <c r="M26" s="66">
        <f>+I26</f>
        <v>44.4</v>
      </c>
      <c r="N26" s="66"/>
      <c r="O26" s="66">
        <f>+BS!K8</f>
        <v>74.5</v>
      </c>
      <c r="P26" s="75"/>
      <c r="Q26" s="271"/>
      <c r="R26" s="69"/>
      <c r="T26" s="277"/>
    </row>
    <row r="27" spans="3:20" ht="12" customHeight="1">
      <c r="C27" s="65" t="s">
        <v>254</v>
      </c>
      <c r="D27" s="196"/>
      <c r="E27" s="65"/>
      <c r="F27" s="65"/>
      <c r="G27" s="219">
        <f>-Notes!K202</f>
        <v>1015.9000000000001</v>
      </c>
      <c r="H27" s="66"/>
      <c r="I27" s="66">
        <f>-Notes!L202</f>
        <v>1149</v>
      </c>
      <c r="J27" s="66"/>
      <c r="K27" s="134">
        <f>+G27</f>
        <v>1015.9000000000001</v>
      </c>
      <c r="L27" s="66"/>
      <c r="M27" s="66">
        <f>+I27</f>
        <v>1149</v>
      </c>
      <c r="N27" s="66"/>
      <c r="O27" s="66">
        <f>-Notes!N202</f>
        <v>1109.5999999999999</v>
      </c>
      <c r="P27" s="75"/>
      <c r="Q27" s="271"/>
      <c r="R27" s="69"/>
      <c r="T27" s="277"/>
    </row>
    <row r="28" spans="3:20" ht="12" customHeight="1">
      <c r="C28" s="127" t="s">
        <v>255</v>
      </c>
      <c r="D28" s="127"/>
      <c r="E28" s="127"/>
      <c r="F28" s="65"/>
      <c r="G28" s="224">
        <f>-Notes!K206</f>
        <v>1220.3000000000002</v>
      </c>
      <c r="H28" s="225"/>
      <c r="I28" s="225"/>
      <c r="J28" s="225"/>
      <c r="K28" s="224">
        <f>+G28</f>
        <v>1220.3000000000002</v>
      </c>
      <c r="L28" s="225"/>
      <c r="M28" s="225"/>
      <c r="N28" s="225"/>
      <c r="O28" s="225"/>
      <c r="P28" s="75"/>
      <c r="Q28" s="271"/>
      <c r="R28" s="69"/>
      <c r="T28" s="277"/>
    </row>
    <row r="29" spans="3:20" ht="12" customHeight="1">
      <c r="C29" s="226" t="s">
        <v>289</v>
      </c>
      <c r="F29" s="69"/>
      <c r="G29" s="75"/>
      <c r="H29" s="75"/>
      <c r="I29" s="75"/>
      <c r="J29" s="75"/>
      <c r="K29" s="197"/>
      <c r="L29" s="75"/>
      <c r="M29" s="75"/>
      <c r="N29" s="75"/>
      <c r="O29" s="75"/>
      <c r="P29" s="75"/>
      <c r="Q29" s="271"/>
      <c r="R29" s="69"/>
    </row>
    <row r="30" spans="3:20" ht="12" customHeight="1">
      <c r="F30" s="69"/>
      <c r="G30" s="75"/>
      <c r="H30" s="75"/>
      <c r="Q30" s="271"/>
      <c r="R30" s="69"/>
    </row>
    <row r="31" spans="3:20" ht="12" customHeight="1">
      <c r="Q31" s="271"/>
      <c r="R31" s="69"/>
    </row>
    <row r="32" spans="3:20" ht="12" customHeight="1">
      <c r="Q32" s="271"/>
      <c r="R32" s="69"/>
    </row>
    <row r="33" spans="5:18" ht="12" customHeight="1">
      <c r="Q33" s="271"/>
      <c r="R33" s="69"/>
    </row>
    <row r="34" spans="5:18" ht="12" customHeight="1">
      <c r="G34" s="66"/>
      <c r="H34" s="66"/>
      <c r="Q34" s="271"/>
      <c r="R34" s="69"/>
    </row>
    <row r="35" spans="5:18" ht="12" customHeight="1">
      <c r="E35" s="211"/>
      <c r="G35" s="66"/>
      <c r="H35" s="66"/>
      <c r="Q35" s="271"/>
      <c r="R35" s="272"/>
    </row>
    <row r="36" spans="5:18" ht="12" customHeight="1">
      <c r="G36" s="66"/>
      <c r="H36" s="66"/>
      <c r="Q36" s="271"/>
      <c r="R36" s="69"/>
    </row>
    <row r="37" spans="5:18" ht="11.1" customHeight="1">
      <c r="G37" s="66"/>
      <c r="H37" s="66"/>
      <c r="Q37" s="271"/>
      <c r="R37" s="69"/>
    </row>
    <row r="38" spans="5:18" ht="11.1" customHeight="1">
      <c r="G38" s="66"/>
      <c r="H38" s="66"/>
      <c r="Q38" s="271"/>
      <c r="R38" s="69"/>
    </row>
    <row r="39" spans="5:18" ht="11.1" customHeight="1">
      <c r="G39" s="66"/>
      <c r="H39" s="66"/>
      <c r="I39" s="66"/>
      <c r="J39" s="66"/>
      <c r="K39" s="66"/>
      <c r="L39" s="66"/>
      <c r="Q39" s="271"/>
      <c r="R39" s="69"/>
    </row>
    <row r="40" spans="5:18" ht="11.1" customHeight="1">
      <c r="G40" s="66"/>
      <c r="H40" s="66"/>
      <c r="I40" s="66"/>
      <c r="J40" s="66"/>
      <c r="K40" s="66"/>
      <c r="L40" s="66"/>
      <c r="Q40" s="271"/>
      <c r="R40" s="69"/>
    </row>
    <row r="41" spans="5:18" ht="11.1" customHeight="1">
      <c r="G41" s="66"/>
      <c r="H41" s="66"/>
      <c r="I41" s="66"/>
      <c r="J41" s="66"/>
      <c r="K41" s="66"/>
      <c r="L41" s="66"/>
      <c r="Q41" s="271"/>
      <c r="R41" s="69"/>
    </row>
    <row r="42" spans="5:18" ht="11.1" customHeight="1">
      <c r="G42" s="66"/>
      <c r="H42" s="66"/>
      <c r="I42" s="66"/>
      <c r="J42" s="66"/>
      <c r="K42" s="66"/>
      <c r="L42" s="66"/>
      <c r="Q42" s="271"/>
      <c r="R42" s="69"/>
    </row>
    <row r="43" spans="5:18" ht="11.1" customHeight="1">
      <c r="Q43" s="271"/>
      <c r="R43" s="69"/>
    </row>
    <row r="44" spans="5:18" ht="11.1" customHeight="1">
      <c r="Q44" s="271"/>
      <c r="R44" s="69"/>
    </row>
    <row r="45" spans="5:18" ht="11.1" customHeight="1">
      <c r="Q45" s="271"/>
      <c r="R45" s="69"/>
    </row>
    <row r="46" spans="5:18" ht="11.1" customHeight="1">
      <c r="Q46" s="271"/>
      <c r="R46" s="69"/>
    </row>
    <row r="47" spans="5:18" ht="11.1" customHeight="1">
      <c r="Q47" s="271"/>
      <c r="R47" s="69"/>
    </row>
    <row r="48" spans="5:18" ht="11.1" customHeight="1">
      <c r="Q48" s="271"/>
      <c r="R48" s="69"/>
    </row>
    <row r="49" spans="17:18" ht="11.1" customHeight="1">
      <c r="Q49" s="271"/>
      <c r="R49" s="69"/>
    </row>
    <row r="50" spans="17:18" ht="11.1" customHeight="1">
      <c r="Q50" s="271"/>
      <c r="R50" s="69"/>
    </row>
    <row r="51" spans="17:18" ht="11.1" customHeight="1">
      <c r="Q51" s="271"/>
      <c r="R51" s="69"/>
    </row>
    <row r="52" spans="17:18" ht="11.1" customHeight="1">
      <c r="Q52" s="271"/>
      <c r="R52" s="69"/>
    </row>
    <row r="53" spans="17:18" ht="11.1" customHeight="1">
      <c r="Q53" s="271"/>
      <c r="R53" s="69"/>
    </row>
    <row r="54" spans="17:18" ht="11.1" customHeight="1"/>
    <row r="55" spans="17:18" ht="11.1" customHeight="1"/>
    <row r="56" spans="17:18" ht="11.1" customHeight="1"/>
    <row r="57" spans="17:18" ht="11.1" customHeight="1"/>
    <row r="58" spans="17:18" ht="11.1" customHeight="1"/>
    <row r="59" spans="17:18" ht="11.1" customHeight="1"/>
    <row r="60" spans="17:18" ht="11.1" customHeight="1"/>
    <row r="61" spans="17:18" ht="11.1" customHeight="1"/>
    <row r="62" spans="17:18" ht="11.1" customHeight="1"/>
    <row r="63" spans="17:18" ht="11.1" customHeight="1"/>
    <row r="64" spans="17:18" ht="11.1" customHeight="1"/>
    <row r="65" ht="11.1" customHeight="1"/>
    <row r="66" ht="11.1" customHeight="1"/>
    <row r="67" ht="11.1" customHeight="1"/>
    <row r="68" ht="11.1" customHeight="1"/>
  </sheetData>
  <mergeCells count="4">
    <mergeCell ref="G3:I3"/>
    <mergeCell ref="K3:M3"/>
    <mergeCell ref="G4:I4"/>
    <mergeCell ref="K4:M4"/>
  </mergeCells>
  <pageMargins left="0.7" right="0.7" top="0.75" bottom="0.75" header="0.3" footer="0.3"/>
  <pageSetup paperSize="9" orientation="portrait" r:id="rId1"/>
  <ignoredErrors>
    <ignoredError sqref="I9 M9 O9 O15 M15 I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D281"/>
  <sheetViews>
    <sheetView showGridLines="0" zoomScaleNormal="100" workbookViewId="0">
      <selection activeCell="E269" sqref="E269"/>
    </sheetView>
  </sheetViews>
  <sheetFormatPr defaultRowHeight="15"/>
  <cols>
    <col min="3" max="3" width="51.7109375" customWidth="1"/>
    <col min="4" max="4" width="1.5703125" customWidth="1"/>
    <col min="5" max="6" width="10.5703125" customWidth="1"/>
    <col min="7" max="7" width="1.5703125" customWidth="1"/>
    <col min="8" max="9" width="10.5703125" customWidth="1"/>
    <col min="10" max="10" width="1.5703125" customWidth="1"/>
    <col min="11" max="12" width="10.5703125" customWidth="1"/>
    <col min="13" max="13" width="1.5703125" customWidth="1"/>
    <col min="14" max="14" width="10.5703125" style="4" customWidth="1"/>
    <col min="15" max="15" width="9.140625" style="4"/>
    <col min="17" max="22" width="10.7109375" style="10" customWidth="1"/>
    <col min="23" max="30" width="9.140625" style="10"/>
  </cols>
  <sheetData>
    <row r="1" spans="2:30" ht="12" customHeight="1">
      <c r="B1" s="205"/>
      <c r="C1" s="7"/>
      <c r="D1" s="7"/>
      <c r="N1"/>
      <c r="O1"/>
      <c r="P1" s="169"/>
    </row>
    <row r="2" spans="2:30" ht="12" customHeight="1">
      <c r="B2" s="232" t="s">
        <v>265</v>
      </c>
      <c r="C2" s="7"/>
      <c r="D2" s="7"/>
      <c r="N2"/>
      <c r="O2"/>
      <c r="P2" s="169"/>
    </row>
    <row r="3" spans="2:30" s="7" customFormat="1" ht="12" customHeight="1">
      <c r="B3" s="205"/>
      <c r="C3" s="239" t="s">
        <v>277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185"/>
      <c r="Q3" s="1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s="7" customFormat="1" ht="12" customHeight="1">
      <c r="B4" s="205"/>
      <c r="C4" s="23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185"/>
      <c r="Q4" s="11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ht="12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/>
      <c r="P5" s="169"/>
    </row>
    <row r="6" spans="2:30" ht="12" customHeight="1">
      <c r="B6" s="232" t="s">
        <v>266</v>
      </c>
      <c r="C6" s="77"/>
      <c r="D6" s="10"/>
      <c r="E6" s="10"/>
      <c r="F6" s="65"/>
      <c r="G6" s="65"/>
      <c r="H6" s="108"/>
      <c r="I6" s="108"/>
      <c r="J6" s="108"/>
      <c r="K6" s="108"/>
      <c r="L6" s="108"/>
      <c r="N6" s="108"/>
      <c r="O6"/>
      <c r="P6" s="169"/>
    </row>
    <row r="7" spans="2:30" ht="12" customHeight="1">
      <c r="C7" s="239" t="s">
        <v>276</v>
      </c>
      <c r="N7" s="9"/>
      <c r="O7"/>
      <c r="P7" s="169"/>
    </row>
    <row r="8" spans="2:30" ht="12" customHeight="1">
      <c r="N8"/>
      <c r="O8"/>
      <c r="P8" s="169"/>
    </row>
    <row r="9" spans="2:30" ht="12" customHeight="1" thickBot="1">
      <c r="C9" s="124" t="s">
        <v>204</v>
      </c>
      <c r="D9" s="124"/>
      <c r="E9" s="124"/>
      <c r="F9" s="124"/>
      <c r="G9" s="124"/>
      <c r="H9" s="125"/>
      <c r="I9" s="124"/>
      <c r="J9" s="124"/>
      <c r="K9" s="124"/>
      <c r="L9" s="124"/>
      <c r="M9" s="12"/>
      <c r="N9" s="12"/>
      <c r="O9"/>
      <c r="P9" s="169"/>
    </row>
    <row r="10" spans="2:30" ht="12" customHeight="1">
      <c r="C10" s="126"/>
      <c r="D10" s="126"/>
      <c r="E10" s="126"/>
      <c r="F10" s="126"/>
      <c r="G10" s="126"/>
      <c r="H10" s="325" t="s">
        <v>11</v>
      </c>
      <c r="I10" s="325"/>
      <c r="J10" s="325"/>
      <c r="K10" s="327" t="s">
        <v>7</v>
      </c>
      <c r="L10" s="327"/>
      <c r="N10" s="4" t="s">
        <v>135</v>
      </c>
      <c r="O10"/>
      <c r="P10" s="169"/>
    </row>
    <row r="11" spans="2:30" ht="12" customHeight="1">
      <c r="C11" s="126"/>
      <c r="D11" s="126"/>
      <c r="E11" s="126"/>
      <c r="F11" s="126"/>
      <c r="G11" s="126"/>
      <c r="H11" s="326" t="s">
        <v>0</v>
      </c>
      <c r="I11" s="326"/>
      <c r="J11" s="326"/>
      <c r="K11" s="320" t="s">
        <v>0</v>
      </c>
      <c r="L11" s="320"/>
      <c r="N11" s="64" t="s">
        <v>1</v>
      </c>
      <c r="O11"/>
      <c r="P11" s="169"/>
    </row>
    <row r="12" spans="2:30" ht="12" customHeight="1">
      <c r="C12" s="96"/>
      <c r="D12" s="127"/>
      <c r="E12" s="127"/>
      <c r="F12" s="127"/>
      <c r="G12" s="65"/>
      <c r="H12" s="70">
        <v>2019</v>
      </c>
      <c r="I12" s="72">
        <v>2018</v>
      </c>
      <c r="K12" s="70">
        <v>2019</v>
      </c>
      <c r="L12" s="72">
        <v>2018</v>
      </c>
      <c r="N12" s="72">
        <v>2018</v>
      </c>
      <c r="O12"/>
      <c r="P12" s="169"/>
    </row>
    <row r="13" spans="2:30" ht="12" customHeight="1">
      <c r="C13" s="65" t="s">
        <v>66</v>
      </c>
      <c r="E13" s="65"/>
      <c r="F13" s="65"/>
      <c r="G13" s="65"/>
      <c r="H13" s="188">
        <v>0.32</v>
      </c>
      <c r="I13" s="188">
        <v>0.19</v>
      </c>
      <c r="J13" s="188"/>
      <c r="K13" s="188">
        <v>0.35</v>
      </c>
      <c r="L13" s="188">
        <v>0.22</v>
      </c>
      <c r="M13" s="253"/>
      <c r="N13" s="188">
        <v>0.22</v>
      </c>
      <c r="O13"/>
      <c r="P13" s="169"/>
    </row>
    <row r="14" spans="2:30" ht="12" customHeight="1">
      <c r="C14" s="65" t="s">
        <v>209</v>
      </c>
      <c r="E14" s="65"/>
      <c r="F14" s="65"/>
      <c r="G14" s="65"/>
      <c r="H14" s="188">
        <v>0.56000000000000005</v>
      </c>
      <c r="I14" s="188">
        <v>0.68</v>
      </c>
      <c r="J14" s="188"/>
      <c r="K14" s="188">
        <v>0.46</v>
      </c>
      <c r="L14" s="188">
        <v>0.54</v>
      </c>
      <c r="M14" s="253"/>
      <c r="N14" s="188">
        <v>0.44</v>
      </c>
      <c r="O14"/>
      <c r="P14" s="169"/>
    </row>
    <row r="15" spans="2:30" ht="12" customHeight="1">
      <c r="C15" s="65" t="s">
        <v>8</v>
      </c>
      <c r="E15" s="65"/>
      <c r="F15" s="65"/>
      <c r="G15" s="65"/>
      <c r="H15" s="188">
        <v>0.12</v>
      </c>
      <c r="I15" s="188">
        <v>0.05</v>
      </c>
      <c r="J15" s="188"/>
      <c r="K15" s="188">
        <v>0.09</v>
      </c>
      <c r="L15" s="188">
        <v>0.09</v>
      </c>
      <c r="M15" s="253"/>
      <c r="N15" s="188">
        <v>0.1</v>
      </c>
      <c r="O15"/>
      <c r="P15" s="169"/>
    </row>
    <row r="16" spans="2:30" ht="12" customHeight="1">
      <c r="C16" s="65" t="s">
        <v>207</v>
      </c>
      <c r="E16" s="65"/>
      <c r="F16" s="65"/>
      <c r="G16" s="65"/>
      <c r="H16" s="188">
        <v>0</v>
      </c>
      <c r="I16" s="188">
        <v>0</v>
      </c>
      <c r="J16" s="188"/>
      <c r="K16" s="188">
        <v>0.01</v>
      </c>
      <c r="L16" s="188">
        <v>0.01</v>
      </c>
      <c r="M16" s="253"/>
      <c r="N16" s="188">
        <v>0.02</v>
      </c>
      <c r="O16"/>
      <c r="P16" s="169"/>
    </row>
    <row r="17" spans="2:22" ht="12" customHeight="1">
      <c r="C17" s="127" t="s">
        <v>208</v>
      </c>
      <c r="D17" s="118"/>
      <c r="E17" s="127"/>
      <c r="F17" s="127"/>
      <c r="G17" s="65"/>
      <c r="H17" s="189">
        <v>0</v>
      </c>
      <c r="I17" s="189">
        <v>0.08</v>
      </c>
      <c r="J17" s="188"/>
      <c r="K17" s="189">
        <v>0.09</v>
      </c>
      <c r="L17" s="189">
        <v>0.14000000000000001</v>
      </c>
      <c r="M17" s="253"/>
      <c r="N17" s="189">
        <v>0.22</v>
      </c>
      <c r="O17"/>
      <c r="P17" s="169"/>
      <c r="Q17" s="260"/>
      <c r="R17" s="283"/>
      <c r="S17" s="283"/>
      <c r="T17" s="283"/>
      <c r="U17" s="283"/>
      <c r="V17" s="283"/>
    </row>
    <row r="18" spans="2:22" ht="12" customHeight="1">
      <c r="C18" s="187" t="s">
        <v>205</v>
      </c>
      <c r="H18" s="7"/>
      <c r="I18" s="7"/>
      <c r="N18"/>
      <c r="O18"/>
      <c r="P18" s="169"/>
    </row>
    <row r="19" spans="2:22" ht="12" customHeight="1">
      <c r="H19" s="7"/>
      <c r="I19" s="7"/>
      <c r="N19"/>
      <c r="O19"/>
      <c r="P19" s="169"/>
    </row>
    <row r="20" spans="2:22" ht="12" customHeight="1">
      <c r="N20"/>
      <c r="O20"/>
      <c r="P20" s="169"/>
    </row>
    <row r="21" spans="2:22" ht="12" customHeight="1">
      <c r="B21" s="3" t="s">
        <v>267</v>
      </c>
      <c r="C21" s="4"/>
      <c r="D21" s="4"/>
      <c r="E21" s="4"/>
      <c r="F21" s="4"/>
      <c r="G21" s="66"/>
      <c r="H21" s="66"/>
      <c r="I21" s="66"/>
      <c r="J21" s="66"/>
      <c r="K21" s="66"/>
      <c r="L21" s="66"/>
      <c r="M21" s="66"/>
      <c r="N21" s="66"/>
      <c r="P21" s="169"/>
    </row>
    <row r="22" spans="2:22" ht="12" customHeight="1" thickBot="1"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/>
      <c r="P22" s="169"/>
    </row>
    <row r="23" spans="2:22" ht="12" customHeight="1">
      <c r="C23" s="126"/>
      <c r="D23" s="126"/>
      <c r="E23" s="126"/>
      <c r="F23" s="126"/>
      <c r="G23" s="126"/>
      <c r="H23" s="325" t="s">
        <v>11</v>
      </c>
      <c r="I23" s="325"/>
      <c r="J23" s="325"/>
      <c r="K23" s="327" t="s">
        <v>7</v>
      </c>
      <c r="L23" s="327"/>
      <c r="N23" s="4" t="s">
        <v>135</v>
      </c>
      <c r="O23"/>
      <c r="P23" s="169"/>
    </row>
    <row r="24" spans="2:22" ht="12" customHeight="1">
      <c r="C24" s="126"/>
      <c r="D24" s="126"/>
      <c r="E24" s="126"/>
      <c r="F24" s="126"/>
      <c r="G24" s="126"/>
      <c r="H24" s="326" t="s">
        <v>0</v>
      </c>
      <c r="I24" s="326"/>
      <c r="J24" s="326"/>
      <c r="K24" s="320" t="s">
        <v>0</v>
      </c>
      <c r="L24" s="320"/>
      <c r="M24" s="250"/>
      <c r="N24" s="251" t="s">
        <v>1</v>
      </c>
      <c r="O24"/>
      <c r="P24" s="169"/>
      <c r="Q24" s="324"/>
      <c r="R24" s="324"/>
      <c r="S24" s="324"/>
      <c r="T24" s="324"/>
    </row>
    <row r="25" spans="2:22" ht="12" customHeight="1">
      <c r="C25" s="96" t="s">
        <v>12</v>
      </c>
      <c r="D25" s="127"/>
      <c r="E25" s="127"/>
      <c r="F25" s="127"/>
      <c r="G25" s="65"/>
      <c r="H25" s="70">
        <v>2019</v>
      </c>
      <c r="I25" s="72">
        <v>2018</v>
      </c>
      <c r="J25" s="7"/>
      <c r="K25" s="70">
        <v>2019</v>
      </c>
      <c r="L25" s="72">
        <v>2018</v>
      </c>
      <c r="M25" s="7"/>
      <c r="N25" s="252">
        <v>2018</v>
      </c>
      <c r="O25"/>
      <c r="P25" s="169"/>
      <c r="Q25" s="324"/>
      <c r="R25" s="324"/>
      <c r="S25" s="324"/>
      <c r="T25" s="324"/>
    </row>
    <row r="26" spans="2:22" ht="12" customHeight="1">
      <c r="C26" s="4" t="s">
        <v>36</v>
      </c>
      <c r="D26" s="4"/>
      <c r="E26" s="4"/>
      <c r="F26" s="4"/>
      <c r="G26" s="66"/>
      <c r="H26" s="66">
        <v>-138.1</v>
      </c>
      <c r="I26" s="66">
        <v>-136.41499999999999</v>
      </c>
      <c r="J26" s="66"/>
      <c r="K26" s="66">
        <v>-391.8</v>
      </c>
      <c r="L26" s="66">
        <v>-411.7</v>
      </c>
      <c r="M26" s="66"/>
      <c r="N26" s="66">
        <v>-530.1</v>
      </c>
      <c r="O26"/>
      <c r="P26" s="169"/>
      <c r="Q26" s="288"/>
      <c r="R26" s="288"/>
      <c r="S26" s="288"/>
      <c r="T26" s="288"/>
    </row>
    <row r="27" spans="2:22" ht="12" customHeight="1">
      <c r="C27" s="4" t="s">
        <v>37</v>
      </c>
      <c r="D27" s="4"/>
      <c r="E27" s="4"/>
      <c r="F27" s="4"/>
      <c r="G27" s="66"/>
      <c r="H27" s="66">
        <v>-4.5</v>
      </c>
      <c r="I27" s="66">
        <v>-4.5990000000000002</v>
      </c>
      <c r="J27" s="66"/>
      <c r="K27" s="66">
        <v>-12.5</v>
      </c>
      <c r="L27" s="66">
        <v>-14.999000000000001</v>
      </c>
      <c r="M27" s="66"/>
      <c r="N27" s="66">
        <v>-19.7</v>
      </c>
      <c r="P27" s="169"/>
      <c r="Q27" s="288"/>
      <c r="R27" s="288"/>
      <c r="S27" s="288"/>
      <c r="T27" s="288"/>
    </row>
    <row r="28" spans="2:22" ht="12" customHeight="1">
      <c r="C28" s="4" t="s">
        <v>42</v>
      </c>
      <c r="D28" s="4"/>
      <c r="E28" s="4"/>
      <c r="F28" s="4"/>
      <c r="G28" s="66"/>
      <c r="H28" s="66">
        <v>-11.200000000000001</v>
      </c>
      <c r="I28" s="66">
        <v>-13.246</v>
      </c>
      <c r="J28" s="66"/>
      <c r="K28" s="66">
        <v>-33.6</v>
      </c>
      <c r="L28" s="66">
        <v>-38.846000000000004</v>
      </c>
      <c r="M28" s="66"/>
      <c r="N28" s="66">
        <v>-51.8</v>
      </c>
      <c r="P28" s="169"/>
      <c r="Q28" s="288"/>
      <c r="R28" s="288"/>
      <c r="S28" s="288"/>
      <c r="T28" s="288"/>
    </row>
    <row r="29" spans="2:22" ht="12" customHeight="1">
      <c r="C29" s="62" t="s">
        <v>38</v>
      </c>
      <c r="D29" s="62"/>
      <c r="E29" s="212"/>
      <c r="F29" s="61"/>
      <c r="G29" s="76"/>
      <c r="H29" s="67">
        <f>SUM(H26:H28)</f>
        <v>-153.79999999999998</v>
      </c>
      <c r="I29" s="67">
        <v>-154.26</v>
      </c>
      <c r="J29" s="66"/>
      <c r="K29" s="67">
        <f>SUM(K26:K28)</f>
        <v>-437.90000000000003</v>
      </c>
      <c r="L29" s="67">
        <v>-465.54500000000002</v>
      </c>
      <c r="M29" s="76"/>
      <c r="N29" s="67">
        <v>-601.6</v>
      </c>
      <c r="P29" s="169"/>
      <c r="Q29" s="289"/>
      <c r="R29" s="290"/>
      <c r="S29" s="289"/>
      <c r="T29" s="290"/>
    </row>
    <row r="30" spans="2:22" ht="12" customHeight="1">
      <c r="C30" s="4" t="s">
        <v>39</v>
      </c>
      <c r="D30" s="4"/>
      <c r="E30" s="213"/>
      <c r="F30" s="4"/>
      <c r="G30" s="66"/>
      <c r="H30" s="66">
        <v>2.5</v>
      </c>
      <c r="I30" s="66">
        <v>-9.5</v>
      </c>
      <c r="J30" s="66"/>
      <c r="K30" s="66">
        <v>-0.7</v>
      </c>
      <c r="L30" s="66">
        <v>-6.5</v>
      </c>
      <c r="M30" s="66"/>
      <c r="N30" s="66">
        <v>-3</v>
      </c>
      <c r="P30" s="169"/>
      <c r="Q30" s="289"/>
      <c r="R30" s="288"/>
      <c r="S30" s="289"/>
      <c r="T30" s="288"/>
    </row>
    <row r="31" spans="2:22" ht="12" customHeight="1">
      <c r="C31" s="65" t="s">
        <v>34</v>
      </c>
      <c r="D31" s="4"/>
      <c r="E31" s="213"/>
      <c r="F31" s="4"/>
      <c r="G31" s="66"/>
      <c r="H31" s="66">
        <v>75.7</v>
      </c>
      <c r="I31" s="66">
        <v>101.873</v>
      </c>
      <c r="J31" s="66"/>
      <c r="K31" s="66">
        <v>203.5</v>
      </c>
      <c r="L31" s="66">
        <v>236.87299999999999</v>
      </c>
      <c r="M31" s="66"/>
      <c r="N31" s="66">
        <v>277.10000000000002</v>
      </c>
      <c r="P31" s="169"/>
      <c r="Q31" s="289"/>
      <c r="R31" s="290"/>
      <c r="S31" s="289"/>
      <c r="T31" s="290"/>
    </row>
    <row r="32" spans="2:22" ht="12" customHeight="1">
      <c r="C32" s="65" t="s">
        <v>40</v>
      </c>
      <c r="D32" s="4"/>
      <c r="E32" s="213"/>
      <c r="F32" s="4"/>
      <c r="G32" s="66"/>
      <c r="H32" s="66">
        <v>1.6</v>
      </c>
      <c r="I32" s="66">
        <v>2.6360000000000001</v>
      </c>
      <c r="J32" s="66"/>
      <c r="K32" s="66">
        <v>5.3</v>
      </c>
      <c r="L32" s="66">
        <v>7.1360000000000001</v>
      </c>
      <c r="M32" s="66"/>
      <c r="N32" s="66">
        <v>8.9</v>
      </c>
      <c r="P32" s="169"/>
      <c r="Q32" s="269"/>
      <c r="R32" s="262"/>
    </row>
    <row r="33" spans="2:22" ht="12" customHeight="1">
      <c r="C33" s="62" t="s">
        <v>92</v>
      </c>
      <c r="D33" s="62"/>
      <c r="E33" s="212"/>
      <c r="F33" s="62"/>
      <c r="G33" s="76"/>
      <c r="H33" s="67">
        <f>SUM(H29:H32)</f>
        <v>-73.999999999999986</v>
      </c>
      <c r="I33" s="67">
        <v>-59.250999999999983</v>
      </c>
      <c r="J33" s="76"/>
      <c r="K33" s="67">
        <f>SUM(K29:K32)</f>
        <v>-229.8</v>
      </c>
      <c r="L33" s="67">
        <v>-228.03600000000003</v>
      </c>
      <c r="M33" s="76"/>
      <c r="N33" s="67">
        <v>-318.60000000000002</v>
      </c>
      <c r="P33" s="169"/>
      <c r="Q33" s="260"/>
      <c r="R33" s="283"/>
      <c r="S33" s="284"/>
      <c r="T33" s="285"/>
      <c r="U33" s="284"/>
      <c r="V33" s="284"/>
    </row>
    <row r="34" spans="2:22" ht="12" customHeight="1">
      <c r="C34" s="286"/>
      <c r="D34" s="286"/>
      <c r="E34" s="287"/>
      <c r="F34" s="286"/>
      <c r="G34" s="76"/>
      <c r="H34" s="76"/>
      <c r="I34" s="76"/>
      <c r="J34" s="76"/>
      <c r="K34" s="76"/>
      <c r="L34" s="76"/>
      <c r="M34" s="76"/>
      <c r="N34" s="76"/>
      <c r="P34" s="169"/>
      <c r="Q34" s="260"/>
      <c r="R34" s="283"/>
      <c r="S34" s="284"/>
      <c r="T34" s="285"/>
      <c r="U34" s="284"/>
      <c r="V34" s="284"/>
    </row>
    <row r="35" spans="2:22" ht="12" customHeight="1">
      <c r="C35" s="4"/>
      <c r="D35" s="4"/>
      <c r="E35" s="211"/>
      <c r="F35" s="4"/>
      <c r="G35" s="66"/>
      <c r="H35" s="66"/>
      <c r="I35" s="66"/>
      <c r="J35" s="66"/>
      <c r="K35" s="66"/>
      <c r="L35" s="66"/>
      <c r="M35" s="4"/>
      <c r="P35" s="169"/>
    </row>
    <row r="36" spans="2:22" ht="12" customHeight="1">
      <c r="B36" s="3" t="s">
        <v>268</v>
      </c>
      <c r="N36"/>
      <c r="O36"/>
      <c r="P36" s="169"/>
    </row>
    <row r="37" spans="2:22" ht="12" customHeight="1">
      <c r="B37" s="3"/>
      <c r="N37"/>
      <c r="O37"/>
      <c r="P37" s="169"/>
    </row>
    <row r="38" spans="2:22" ht="12" customHeight="1" thickBot="1">
      <c r="C38" s="124" t="s">
        <v>93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"/>
      <c r="N38" s="12"/>
      <c r="O38"/>
      <c r="P38" s="169"/>
    </row>
    <row r="39" spans="2:22" ht="12" customHeight="1">
      <c r="C39" s="126"/>
      <c r="D39" s="126"/>
      <c r="E39" s="126"/>
      <c r="F39" s="126"/>
      <c r="G39" s="126"/>
      <c r="H39" s="325" t="s">
        <v>11</v>
      </c>
      <c r="I39" s="325"/>
      <c r="J39" s="325"/>
      <c r="K39" s="327" t="s">
        <v>7</v>
      </c>
      <c r="L39" s="327"/>
      <c r="N39" s="4" t="s">
        <v>135</v>
      </c>
      <c r="P39" s="169"/>
    </row>
    <row r="40" spans="2:22" ht="12" customHeight="1">
      <c r="C40" s="126"/>
      <c r="D40" s="126"/>
      <c r="E40" s="126"/>
      <c r="F40" s="126"/>
      <c r="G40" s="126"/>
      <c r="H40" s="326" t="s">
        <v>0</v>
      </c>
      <c r="I40" s="326"/>
      <c r="J40" s="326"/>
      <c r="K40" s="320" t="s">
        <v>0</v>
      </c>
      <c r="L40" s="320"/>
      <c r="N40" s="64" t="s">
        <v>1</v>
      </c>
      <c r="P40" s="169"/>
    </row>
    <row r="41" spans="2:22" ht="12" customHeight="1">
      <c r="C41" s="96" t="s">
        <v>12</v>
      </c>
      <c r="D41" s="127"/>
      <c r="E41" s="127"/>
      <c r="F41" s="127"/>
      <c r="G41" s="65"/>
      <c r="H41" s="70">
        <v>2019</v>
      </c>
      <c r="I41" s="72">
        <v>2018</v>
      </c>
      <c r="K41" s="70">
        <v>2019</v>
      </c>
      <c r="L41" s="72">
        <v>2018</v>
      </c>
      <c r="N41" s="61">
        <v>2018</v>
      </c>
      <c r="P41" s="169"/>
      <c r="Q41" s="291"/>
      <c r="R41" s="292"/>
    </row>
    <row r="42" spans="2:22" ht="12" customHeight="1">
      <c r="C42" s="166"/>
      <c r="D42" s="65"/>
      <c r="E42" s="65"/>
      <c r="F42" s="65"/>
      <c r="G42" s="65"/>
      <c r="H42" s="128"/>
      <c r="I42" s="129"/>
      <c r="K42" s="128"/>
      <c r="L42" s="129"/>
      <c r="N42" s="69"/>
      <c r="P42" s="169"/>
    </row>
    <row r="43" spans="2:22" ht="12" customHeight="1">
      <c r="C43" s="77" t="s">
        <v>90</v>
      </c>
      <c r="D43" s="65"/>
      <c r="E43" s="65"/>
      <c r="F43" s="65"/>
      <c r="G43" s="65"/>
      <c r="H43" s="128"/>
      <c r="I43" s="129"/>
      <c r="K43" s="128"/>
      <c r="L43" s="129"/>
      <c r="N43" s="69"/>
      <c r="P43" s="169"/>
      <c r="R43" s="293"/>
    </row>
    <row r="44" spans="2:22" ht="12" customHeight="1">
      <c r="C44" s="65" t="s">
        <v>91</v>
      </c>
      <c r="E44" s="65"/>
      <c r="F44" s="65"/>
      <c r="G44" s="65"/>
      <c r="H44" s="111">
        <v>-63</v>
      </c>
      <c r="I44" s="111">
        <v>-72.3</v>
      </c>
      <c r="J44" s="111"/>
      <c r="K44" s="111">
        <v>-162.9</v>
      </c>
      <c r="L44" s="111">
        <v>-166.2</v>
      </c>
      <c r="N44" s="111">
        <v>-212.29999999999998</v>
      </c>
      <c r="P44" s="265"/>
    </row>
    <row r="45" spans="2:22" ht="12" customHeight="1">
      <c r="C45" s="65" t="s">
        <v>94</v>
      </c>
      <c r="E45" s="65"/>
      <c r="F45" s="65"/>
      <c r="G45" s="65"/>
      <c r="H45" s="111">
        <v>-68.199999999999989</v>
      </c>
      <c r="I45" s="111">
        <v>-15.5</v>
      </c>
      <c r="J45" s="111"/>
      <c r="K45" s="111">
        <v>-121.1</v>
      </c>
      <c r="L45" s="111">
        <v>-105.5</v>
      </c>
      <c r="N45" s="111">
        <v>-150.4</v>
      </c>
      <c r="P45" s="266"/>
      <c r="Q45" s="295"/>
      <c r="R45" s="296"/>
    </row>
    <row r="46" spans="2:22" ht="12" customHeight="1">
      <c r="C46" s="65" t="s">
        <v>95</v>
      </c>
      <c r="E46" s="65"/>
      <c r="F46" s="65"/>
      <c r="G46" s="65"/>
      <c r="H46" s="111">
        <v>0</v>
      </c>
      <c r="I46" s="110">
        <v>0</v>
      </c>
      <c r="J46" s="111"/>
      <c r="K46" s="111">
        <v>-3.2</v>
      </c>
      <c r="L46" s="110">
        <v>-7.9</v>
      </c>
      <c r="N46" s="110">
        <v>-22.6</v>
      </c>
      <c r="P46" s="169"/>
      <c r="R46" s="297"/>
      <c r="S46" s="297"/>
      <c r="T46" s="297"/>
      <c r="U46" s="297"/>
      <c r="V46" s="297"/>
    </row>
    <row r="47" spans="2:22" ht="12" customHeight="1">
      <c r="C47" s="68" t="s">
        <v>65</v>
      </c>
      <c r="D47" s="6"/>
      <c r="E47" s="6"/>
      <c r="F47" s="130"/>
      <c r="G47" s="65"/>
      <c r="H47" s="112">
        <f>SUM(H44:H46)</f>
        <v>-131.19999999999999</v>
      </c>
      <c r="I47" s="112">
        <v>-87.8</v>
      </c>
      <c r="J47" s="108"/>
      <c r="K47" s="112">
        <f>SUM(K44:K46)</f>
        <v>-287.2</v>
      </c>
      <c r="L47" s="112">
        <v>-279.59999999999997</v>
      </c>
      <c r="N47" s="112">
        <v>-385.3</v>
      </c>
      <c r="P47" s="169"/>
      <c r="Q47" s="260"/>
      <c r="R47" s="283"/>
      <c r="S47" s="284"/>
      <c r="T47" s="285"/>
      <c r="U47" s="284"/>
      <c r="V47" s="284"/>
    </row>
    <row r="48" spans="2:22" ht="12" customHeight="1">
      <c r="C48" s="77"/>
      <c r="D48" s="10"/>
      <c r="E48" s="10"/>
      <c r="F48" s="65"/>
      <c r="G48" s="65"/>
      <c r="H48" s="108"/>
      <c r="I48" s="108"/>
      <c r="J48" s="108"/>
      <c r="K48" s="108"/>
      <c r="L48" s="108"/>
      <c r="N48" s="108"/>
      <c r="P48" s="169"/>
    </row>
    <row r="49" spans="3:26" ht="12" customHeight="1">
      <c r="C49" s="77" t="s">
        <v>229</v>
      </c>
      <c r="D49" s="10"/>
      <c r="E49" s="10"/>
      <c r="F49" s="65"/>
      <c r="G49" s="65"/>
      <c r="H49" s="108"/>
      <c r="I49" s="108"/>
      <c r="J49" s="108"/>
      <c r="K49" s="108"/>
      <c r="L49" s="108"/>
      <c r="N49" s="108"/>
      <c r="P49" s="169"/>
      <c r="Q49" s="294"/>
      <c r="R49" s="294"/>
    </row>
    <row r="50" spans="3:26" ht="12" customHeight="1">
      <c r="C50" s="65" t="s">
        <v>91</v>
      </c>
      <c r="D50" s="10"/>
      <c r="E50" s="10"/>
      <c r="F50" s="65"/>
      <c r="G50" s="65"/>
      <c r="H50" s="111">
        <v>-102.6</v>
      </c>
      <c r="I50" s="111">
        <v>-112.26</v>
      </c>
      <c r="J50" s="111"/>
      <c r="K50" s="111">
        <v>-254.70000000000002</v>
      </c>
      <c r="L50" s="111">
        <v>-293.16000000000003</v>
      </c>
      <c r="M50" s="216"/>
      <c r="N50" s="111">
        <v>-362.1</v>
      </c>
      <c r="P50" s="264"/>
      <c r="Q50" s="295"/>
      <c r="R50" s="295"/>
      <c r="T50" s="299"/>
      <c r="U50" s="290"/>
      <c r="X50" s="295"/>
    </row>
    <row r="51" spans="3:26" ht="12" customHeight="1">
      <c r="C51" s="68" t="s">
        <v>65</v>
      </c>
      <c r="D51" s="68"/>
      <c r="E51" s="68"/>
      <c r="F51" s="68"/>
      <c r="G51" s="65"/>
      <c r="H51" s="112">
        <f>SUM(H50:H50)</f>
        <v>-102.6</v>
      </c>
      <c r="I51" s="112">
        <v>-112.26</v>
      </c>
      <c r="J51" s="108"/>
      <c r="K51" s="112">
        <f>SUM(K49:K50)</f>
        <v>-254.70000000000002</v>
      </c>
      <c r="L51" s="112">
        <v>-293.16000000000003</v>
      </c>
      <c r="N51" s="112">
        <v>-362.1</v>
      </c>
      <c r="P51" s="169"/>
      <c r="Q51" s="260"/>
      <c r="R51" s="283"/>
      <c r="S51" s="284"/>
      <c r="T51" s="285"/>
      <c r="U51" s="284"/>
      <c r="V51" s="284"/>
    </row>
    <row r="52" spans="3:26" ht="12" customHeight="1">
      <c r="P52" s="169"/>
    </row>
    <row r="53" spans="3:26" ht="12" customHeight="1">
      <c r="P53" s="169"/>
    </row>
    <row r="54" spans="3:26" ht="12" customHeight="1" thickBot="1">
      <c r="C54" s="124" t="s">
        <v>244</v>
      </c>
      <c r="D54" s="124"/>
      <c r="E54" s="124"/>
      <c r="F54" s="124"/>
      <c r="G54" s="124"/>
      <c r="H54" s="125"/>
      <c r="I54" s="124"/>
      <c r="J54" s="124"/>
      <c r="K54" s="124"/>
      <c r="L54" s="124"/>
      <c r="M54" s="12"/>
      <c r="N54" s="12"/>
      <c r="P54" s="169"/>
      <c r="R54" s="269"/>
      <c r="T54" s="269"/>
    </row>
    <row r="55" spans="3:26" ht="12" customHeight="1">
      <c r="C55" s="126"/>
      <c r="D55" s="126"/>
      <c r="E55" s="126"/>
      <c r="F55" s="126"/>
      <c r="G55" s="126"/>
      <c r="H55" s="325" t="s">
        <v>11</v>
      </c>
      <c r="I55" s="325"/>
      <c r="J55" s="325"/>
      <c r="K55" s="327" t="s">
        <v>7</v>
      </c>
      <c r="L55" s="327"/>
      <c r="N55" s="4" t="s">
        <v>135</v>
      </c>
      <c r="P55" s="169"/>
      <c r="R55" s="296"/>
      <c r="S55" s="296"/>
      <c r="T55" s="269"/>
      <c r="U55" s="296"/>
      <c r="V55" s="296"/>
    </row>
    <row r="56" spans="3:26" ht="12" customHeight="1">
      <c r="C56" s="126"/>
      <c r="D56" s="126"/>
      <c r="E56" s="126"/>
      <c r="F56" s="126"/>
      <c r="G56" s="126"/>
      <c r="H56" s="326" t="s">
        <v>0</v>
      </c>
      <c r="I56" s="326"/>
      <c r="J56" s="326"/>
      <c r="K56" s="320" t="s">
        <v>0</v>
      </c>
      <c r="L56" s="320"/>
      <c r="N56" s="64" t="s">
        <v>1</v>
      </c>
      <c r="P56" s="169"/>
      <c r="R56" s="269"/>
    </row>
    <row r="57" spans="3:26" ht="12" customHeight="1">
      <c r="C57" s="96" t="s">
        <v>12</v>
      </c>
      <c r="D57" s="127"/>
      <c r="E57" s="127"/>
      <c r="F57" s="127"/>
      <c r="G57" s="65"/>
      <c r="H57" s="70">
        <v>2019</v>
      </c>
      <c r="I57" s="72">
        <v>2018</v>
      </c>
      <c r="K57" s="70">
        <v>2019</v>
      </c>
      <c r="L57" s="72">
        <v>2018</v>
      </c>
      <c r="N57" s="61">
        <v>2018</v>
      </c>
      <c r="P57" s="169"/>
    </row>
    <row r="58" spans="3:26" ht="12" customHeight="1">
      <c r="C58" s="73" t="s">
        <v>219</v>
      </c>
      <c r="E58" s="65"/>
      <c r="F58" s="65"/>
      <c r="G58" s="65"/>
      <c r="H58" s="111">
        <v>-49.5</v>
      </c>
      <c r="I58" s="111">
        <v>-50.634</v>
      </c>
      <c r="J58" s="111"/>
      <c r="K58" s="111">
        <v>-154.6</v>
      </c>
      <c r="L58" s="111">
        <v>-155.03399999999999</v>
      </c>
      <c r="N58" s="111">
        <v>-203.4</v>
      </c>
      <c r="P58" s="263"/>
      <c r="Q58" s="262"/>
    </row>
    <row r="59" spans="3:26" ht="12" customHeight="1">
      <c r="C59" s="127" t="s">
        <v>96</v>
      </c>
      <c r="E59" s="65"/>
      <c r="F59" s="65"/>
      <c r="G59" s="65"/>
      <c r="H59" s="111">
        <v>29.9</v>
      </c>
      <c r="I59" s="111">
        <v>27.376999999999999</v>
      </c>
      <c r="J59" s="111"/>
      <c r="K59" s="111">
        <v>73.599999999999994</v>
      </c>
      <c r="L59" s="111">
        <v>75.277000000000001</v>
      </c>
      <c r="N59" s="111">
        <v>85.899999999999991</v>
      </c>
      <c r="P59" s="263"/>
      <c r="Q59" s="262"/>
      <c r="Z59" s="300"/>
    </row>
    <row r="60" spans="3:26" ht="12" customHeight="1">
      <c r="C60" s="68" t="s">
        <v>65</v>
      </c>
      <c r="D60" s="6"/>
      <c r="E60" s="6"/>
      <c r="F60" s="130"/>
      <c r="G60" s="65"/>
      <c r="H60" s="112">
        <f>SUM(H58:H59)</f>
        <v>-19.600000000000001</v>
      </c>
      <c r="I60" s="112">
        <v>-23.257000000000001</v>
      </c>
      <c r="J60" s="108"/>
      <c r="K60" s="112">
        <f>SUM(K58:K59)</f>
        <v>-81</v>
      </c>
      <c r="L60" s="112">
        <v>-79.756999999999991</v>
      </c>
      <c r="N60" s="112">
        <v>-117.50000000000001</v>
      </c>
      <c r="P60" s="169"/>
      <c r="Q60" s="260"/>
      <c r="R60" s="283"/>
      <c r="S60" s="284"/>
      <c r="T60" s="285"/>
      <c r="U60" s="284"/>
      <c r="V60" s="284"/>
    </row>
    <row r="61" spans="3:26" ht="12" customHeight="1">
      <c r="C61" s="275" t="s">
        <v>295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5"/>
      <c r="P61" s="169"/>
    </row>
    <row r="62" spans="3:26" ht="12" customHeight="1">
      <c r="P62" s="169"/>
      <c r="Q62" s="14"/>
    </row>
    <row r="63" spans="3:26" ht="12" customHeight="1">
      <c r="P63" s="169"/>
    </row>
    <row r="64" spans="3:26" ht="12" customHeight="1" thickBot="1">
      <c r="C64" s="124" t="s">
        <v>97</v>
      </c>
      <c r="D64" s="124"/>
      <c r="E64" s="124"/>
      <c r="F64" s="124"/>
      <c r="G64" s="124"/>
      <c r="H64" s="125"/>
      <c r="I64" s="124"/>
      <c r="J64" s="124"/>
      <c r="K64" s="124"/>
      <c r="L64" s="124"/>
      <c r="M64" s="12"/>
      <c r="N64" s="12"/>
      <c r="P64" s="169"/>
    </row>
    <row r="65" spans="2:22" ht="12" customHeight="1">
      <c r="C65" s="126"/>
      <c r="D65" s="126"/>
      <c r="E65" s="126"/>
      <c r="F65" s="126"/>
      <c r="G65" s="126"/>
      <c r="H65" s="325" t="s">
        <v>11</v>
      </c>
      <c r="I65" s="325"/>
      <c r="J65" s="325"/>
      <c r="K65" s="327" t="s">
        <v>7</v>
      </c>
      <c r="L65" s="327"/>
      <c r="N65" s="4" t="s">
        <v>135</v>
      </c>
      <c r="P65" s="169"/>
    </row>
    <row r="66" spans="2:22" ht="12" customHeight="1">
      <c r="C66" s="126"/>
      <c r="D66" s="126"/>
      <c r="E66" s="126"/>
      <c r="F66" s="126"/>
      <c r="G66" s="126"/>
      <c r="H66" s="326" t="s">
        <v>0</v>
      </c>
      <c r="I66" s="326"/>
      <c r="J66" s="326"/>
      <c r="K66" s="320" t="s">
        <v>0</v>
      </c>
      <c r="L66" s="320"/>
      <c r="N66" s="64" t="s">
        <v>1</v>
      </c>
      <c r="P66" s="169"/>
    </row>
    <row r="67" spans="2:22" ht="12" customHeight="1">
      <c r="C67" s="96" t="s">
        <v>12</v>
      </c>
      <c r="D67" s="127"/>
      <c r="E67" s="127"/>
      <c r="F67" s="127"/>
      <c r="G67" s="65"/>
      <c r="H67" s="70">
        <v>2019</v>
      </c>
      <c r="I67" s="72">
        <v>2018</v>
      </c>
      <c r="K67" s="70">
        <v>2019</v>
      </c>
      <c r="L67" s="72">
        <v>2018</v>
      </c>
      <c r="N67" s="61">
        <v>2018</v>
      </c>
      <c r="P67" s="169"/>
    </row>
    <row r="68" spans="2:22" ht="12" customHeight="1">
      <c r="C68" s="65" t="s">
        <v>98</v>
      </c>
      <c r="E68" s="65"/>
      <c r="F68" s="65"/>
      <c r="G68" s="65"/>
      <c r="H68" s="111">
        <v>0</v>
      </c>
      <c r="I68" s="111">
        <v>-0.84</v>
      </c>
      <c r="J68" s="111"/>
      <c r="K68" s="111">
        <v>-0.4</v>
      </c>
      <c r="L68" s="111">
        <v>-1.74</v>
      </c>
      <c r="N68" s="111">
        <v>-2.4</v>
      </c>
      <c r="P68" s="169"/>
    </row>
    <row r="69" spans="2:22" ht="12" customHeight="1">
      <c r="C69" s="65" t="s">
        <v>99</v>
      </c>
      <c r="E69" s="65"/>
      <c r="F69" s="65"/>
      <c r="G69" s="65"/>
      <c r="H69" s="111">
        <v>1.3</v>
      </c>
      <c r="I69" s="111">
        <v>-1</v>
      </c>
      <c r="J69" s="111"/>
      <c r="K69" s="111">
        <v>1.3</v>
      </c>
      <c r="L69" s="111">
        <v>-1</v>
      </c>
      <c r="N69" s="111">
        <v>-1.7000000000000002</v>
      </c>
      <c r="P69" s="169"/>
    </row>
    <row r="70" spans="2:22" ht="12" customHeight="1">
      <c r="C70" s="65" t="s">
        <v>100</v>
      </c>
      <c r="E70" s="65"/>
      <c r="F70" s="65"/>
      <c r="G70" s="65"/>
      <c r="H70" s="111">
        <v>-2.7</v>
      </c>
      <c r="I70" s="110">
        <v>-1.645</v>
      </c>
      <c r="J70" s="111"/>
      <c r="K70" s="111">
        <v>0.2</v>
      </c>
      <c r="L70" s="110">
        <v>5.4550000000000001</v>
      </c>
      <c r="N70" s="110">
        <v>6.9</v>
      </c>
      <c r="P70" s="169"/>
    </row>
    <row r="71" spans="2:22" ht="12" customHeight="1">
      <c r="C71" s="65" t="s">
        <v>101</v>
      </c>
      <c r="E71" s="65"/>
      <c r="F71" s="65"/>
      <c r="G71" s="65"/>
      <c r="H71" s="111">
        <v>0</v>
      </c>
      <c r="I71" s="111">
        <v>0</v>
      </c>
      <c r="J71" s="111"/>
      <c r="K71" s="111">
        <v>0</v>
      </c>
      <c r="L71" s="111">
        <v>0</v>
      </c>
      <c r="N71" s="111">
        <v>-8.1999999999999993</v>
      </c>
      <c r="P71" s="169"/>
    </row>
    <row r="72" spans="2:22" ht="12" customHeight="1">
      <c r="C72" s="65" t="s">
        <v>3</v>
      </c>
      <c r="E72" s="65"/>
      <c r="F72" s="65"/>
      <c r="G72" s="65"/>
      <c r="H72" s="111">
        <v>0</v>
      </c>
      <c r="I72" s="110">
        <v>0</v>
      </c>
      <c r="J72" s="111"/>
      <c r="K72" s="111">
        <v>-0.9</v>
      </c>
      <c r="L72" s="110">
        <v>-6.7</v>
      </c>
      <c r="N72" s="110">
        <v>-8.1</v>
      </c>
      <c r="P72" s="169"/>
    </row>
    <row r="73" spans="2:22" ht="12" customHeight="1">
      <c r="C73" s="68" t="s">
        <v>65</v>
      </c>
      <c r="D73" s="6"/>
      <c r="E73" s="6"/>
      <c r="F73" s="130"/>
      <c r="G73" s="65"/>
      <c r="H73" s="112">
        <f>SUM(H68:H72)</f>
        <v>-1.4000000000000001</v>
      </c>
      <c r="I73" s="112">
        <v>-3.5</v>
      </c>
      <c r="J73" s="108"/>
      <c r="K73" s="112">
        <f>SUM(K68:K72)</f>
        <v>0.20000000000000007</v>
      </c>
      <c r="L73" s="112">
        <v>-4</v>
      </c>
      <c r="N73" s="112">
        <v>-13.499999999999998</v>
      </c>
      <c r="P73" s="169"/>
      <c r="Q73" s="260"/>
      <c r="R73" s="283"/>
      <c r="S73" s="284"/>
      <c r="T73" s="285"/>
      <c r="U73" s="284"/>
      <c r="V73" s="284"/>
    </row>
    <row r="74" spans="2:22" ht="12" customHeight="1">
      <c r="C74" s="77"/>
      <c r="D74" s="10"/>
      <c r="E74" s="10"/>
      <c r="F74" s="65"/>
      <c r="G74" s="65"/>
      <c r="H74" s="108"/>
      <c r="I74" s="108"/>
      <c r="J74" s="108"/>
      <c r="K74" s="108"/>
      <c r="L74" s="108"/>
      <c r="N74" s="108"/>
      <c r="P74" s="169"/>
      <c r="Q74" s="260"/>
      <c r="R74" s="283"/>
      <c r="S74" s="284"/>
      <c r="T74" s="285"/>
      <c r="U74" s="284"/>
      <c r="V74" s="284"/>
    </row>
    <row r="75" spans="2:22" ht="12" customHeight="1">
      <c r="P75" s="169"/>
    </row>
    <row r="76" spans="2:22" ht="12" customHeight="1">
      <c r="B76" s="3" t="s">
        <v>283</v>
      </c>
      <c r="P76" s="169"/>
    </row>
    <row r="77" spans="2:22" ht="12" customHeight="1">
      <c r="P77" s="169"/>
    </row>
    <row r="78" spans="2:22" ht="12" customHeight="1">
      <c r="P78" s="169"/>
    </row>
    <row r="79" spans="2:22" ht="12" customHeight="1">
      <c r="B79" s="3" t="s">
        <v>269</v>
      </c>
      <c r="P79" s="169"/>
    </row>
    <row r="80" spans="2:22" ht="12" customHeight="1">
      <c r="B80" s="3"/>
      <c r="P80" s="169"/>
    </row>
    <row r="81" spans="2:22" ht="12" customHeight="1" thickBot="1">
      <c r="C81" s="124" t="s">
        <v>103</v>
      </c>
      <c r="D81" s="124"/>
      <c r="E81" s="124"/>
      <c r="F81" s="124"/>
      <c r="G81" s="124"/>
      <c r="H81" s="125"/>
      <c r="I81" s="124"/>
      <c r="J81" s="124"/>
      <c r="K81" s="124"/>
      <c r="L81" s="124"/>
      <c r="M81" s="12"/>
      <c r="N81" s="12"/>
      <c r="P81" s="169"/>
    </row>
    <row r="82" spans="2:22" ht="12" customHeight="1">
      <c r="C82" s="126"/>
      <c r="D82" s="126"/>
      <c r="E82" s="126"/>
      <c r="F82" s="126"/>
      <c r="G82" s="126"/>
      <c r="H82" s="325" t="s">
        <v>11</v>
      </c>
      <c r="I82" s="325"/>
      <c r="J82" s="325"/>
      <c r="K82" s="327" t="s">
        <v>7</v>
      </c>
      <c r="L82" s="327"/>
      <c r="N82" s="4" t="s">
        <v>135</v>
      </c>
      <c r="P82" s="169"/>
    </row>
    <row r="83" spans="2:22" ht="12" customHeight="1">
      <c r="C83" s="126"/>
      <c r="D83" s="126"/>
      <c r="E83" s="126"/>
      <c r="F83" s="126"/>
      <c r="G83" s="126"/>
      <c r="H83" s="326" t="s">
        <v>0</v>
      </c>
      <c r="I83" s="326"/>
      <c r="J83" s="326"/>
      <c r="K83" s="320" t="s">
        <v>0</v>
      </c>
      <c r="L83" s="320"/>
      <c r="N83" s="64" t="s">
        <v>1</v>
      </c>
      <c r="P83" s="169"/>
    </row>
    <row r="84" spans="2:22" ht="12" customHeight="1">
      <c r="C84" s="96" t="s">
        <v>12</v>
      </c>
      <c r="D84" s="127"/>
      <c r="E84" s="127"/>
      <c r="F84" s="127"/>
      <c r="G84" s="65"/>
      <c r="H84" s="70">
        <v>2019</v>
      </c>
      <c r="I84" s="72">
        <v>2018</v>
      </c>
      <c r="K84" s="70">
        <v>2019</v>
      </c>
      <c r="L84" s="72">
        <v>2018</v>
      </c>
      <c r="N84" s="61">
        <v>2018</v>
      </c>
      <c r="P84" s="169"/>
    </row>
    <row r="85" spans="2:22" ht="12" customHeight="1">
      <c r="C85" s="73" t="s">
        <v>282</v>
      </c>
      <c r="E85" s="65"/>
      <c r="F85" s="65"/>
      <c r="G85" s="65"/>
      <c r="H85" s="111">
        <v>-15.8</v>
      </c>
      <c r="I85" s="111">
        <v>-17.417000000000002</v>
      </c>
      <c r="J85" s="111"/>
      <c r="K85" s="111">
        <v>-48.4</v>
      </c>
      <c r="L85" s="111">
        <v>-51.417000000000002</v>
      </c>
      <c r="N85" s="111">
        <v>-69.099999999999994</v>
      </c>
      <c r="P85" s="263"/>
      <c r="Q85" s="262"/>
      <c r="R85" s="269"/>
    </row>
    <row r="86" spans="2:22" ht="12" customHeight="1">
      <c r="C86" s="73" t="s">
        <v>281</v>
      </c>
      <c r="E86" s="65"/>
      <c r="F86" s="65"/>
      <c r="G86" s="65"/>
      <c r="H86" s="111">
        <v>-3.4</v>
      </c>
      <c r="I86" s="111">
        <v>0</v>
      </c>
      <c r="J86" s="111"/>
      <c r="K86" s="111">
        <v>-10.7</v>
      </c>
      <c r="L86" s="111">
        <v>0</v>
      </c>
      <c r="N86" s="111">
        <v>0</v>
      </c>
      <c r="P86" s="263"/>
      <c r="Q86" s="262"/>
    </row>
    <row r="87" spans="2:22" ht="12" customHeight="1">
      <c r="C87" s="73" t="s">
        <v>102</v>
      </c>
      <c r="E87" s="65"/>
      <c r="F87" s="65"/>
      <c r="G87" s="65"/>
      <c r="H87" s="111">
        <v>2.800000000000002</v>
      </c>
      <c r="I87" s="111">
        <v>2.1619999999999999</v>
      </c>
      <c r="J87" s="111"/>
      <c r="K87" s="111">
        <v>7.5999999999999979</v>
      </c>
      <c r="L87" s="111">
        <v>5.1619999999999999</v>
      </c>
      <c r="N87" s="111">
        <v>7.1</v>
      </c>
      <c r="P87" s="263"/>
      <c r="Q87" s="262"/>
    </row>
    <row r="88" spans="2:22" ht="12" customHeight="1">
      <c r="C88" s="68" t="s">
        <v>65</v>
      </c>
      <c r="D88" s="6"/>
      <c r="E88" s="6"/>
      <c r="F88" s="130"/>
      <c r="G88" s="65"/>
      <c r="H88" s="112">
        <f>SUM(H85:H87)</f>
        <v>-16.399999999999999</v>
      </c>
      <c r="I88" s="112">
        <v>-15.255000000000003</v>
      </c>
      <c r="J88" s="108"/>
      <c r="K88" s="112">
        <f>SUM(K85:K87)</f>
        <v>-51.5</v>
      </c>
      <c r="L88" s="112">
        <v>-46.255000000000003</v>
      </c>
      <c r="N88" s="112">
        <v>-61.999999999999993</v>
      </c>
      <c r="P88" s="169"/>
      <c r="Q88" s="260"/>
      <c r="R88" s="283"/>
      <c r="S88" s="284"/>
      <c r="T88" s="285"/>
      <c r="U88" s="284"/>
      <c r="V88" s="284"/>
    </row>
    <row r="89" spans="2:22" ht="12" customHeight="1">
      <c r="P89" s="169"/>
    </row>
    <row r="90" spans="2:22" ht="12" customHeight="1">
      <c r="P90" s="169"/>
    </row>
    <row r="91" spans="2:22" ht="12" customHeight="1">
      <c r="B91" s="3" t="s">
        <v>270</v>
      </c>
      <c r="P91" s="169"/>
    </row>
    <row r="92" spans="2:22" ht="12" customHeight="1">
      <c r="B92" s="3"/>
      <c r="P92" s="169"/>
    </row>
    <row r="93" spans="2:22" ht="12" customHeight="1" thickBot="1">
      <c r="C93" s="124" t="s">
        <v>104</v>
      </c>
      <c r="D93" s="124"/>
      <c r="E93" s="124"/>
      <c r="F93" s="124"/>
      <c r="G93" s="124"/>
      <c r="H93" s="125"/>
      <c r="I93" s="124"/>
      <c r="J93" s="124"/>
      <c r="K93" s="124"/>
      <c r="L93" s="124"/>
      <c r="M93" s="12"/>
      <c r="N93" s="12"/>
      <c r="P93" s="169"/>
    </row>
    <row r="94" spans="2:22" ht="12" customHeight="1">
      <c r="C94" s="126"/>
      <c r="D94" s="126"/>
      <c r="E94" s="126"/>
      <c r="F94" s="126"/>
      <c r="G94" s="126"/>
      <c r="H94" s="325" t="s">
        <v>11</v>
      </c>
      <c r="I94" s="325"/>
      <c r="J94" s="325"/>
      <c r="K94" s="327" t="s">
        <v>7</v>
      </c>
      <c r="L94" s="327"/>
      <c r="N94" s="4" t="s">
        <v>135</v>
      </c>
      <c r="P94" s="169"/>
    </row>
    <row r="95" spans="2:22" ht="12" customHeight="1">
      <c r="C95" s="126"/>
      <c r="D95" s="126"/>
      <c r="E95" s="126"/>
      <c r="F95" s="126"/>
      <c r="G95" s="126"/>
      <c r="H95" s="326" t="s">
        <v>0</v>
      </c>
      <c r="I95" s="326"/>
      <c r="J95" s="326"/>
      <c r="K95" s="320" t="s">
        <v>0</v>
      </c>
      <c r="L95" s="320"/>
      <c r="N95" s="64" t="s">
        <v>1</v>
      </c>
      <c r="P95" s="169"/>
    </row>
    <row r="96" spans="2:22" ht="12" customHeight="1">
      <c r="C96" s="96" t="s">
        <v>12</v>
      </c>
      <c r="D96" s="127"/>
      <c r="E96" s="127"/>
      <c r="F96" s="127"/>
      <c r="G96" s="65"/>
      <c r="H96" s="70">
        <v>2019</v>
      </c>
      <c r="I96" s="72">
        <v>2018</v>
      </c>
      <c r="K96" s="70">
        <v>2019</v>
      </c>
      <c r="L96" s="72">
        <v>2018</v>
      </c>
      <c r="N96" s="61">
        <v>2018</v>
      </c>
      <c r="P96" s="169"/>
    </row>
    <row r="97" spans="2:22" ht="12" customHeight="1">
      <c r="C97" s="73" t="s">
        <v>9</v>
      </c>
      <c r="D97" s="65"/>
      <c r="E97" s="65"/>
      <c r="F97" s="65"/>
      <c r="G97" s="65"/>
      <c r="H97" s="111">
        <v>0.6</v>
      </c>
      <c r="I97" s="111">
        <v>0.46500000000000002</v>
      </c>
      <c r="K97" s="111">
        <v>1.8</v>
      </c>
      <c r="L97" s="111">
        <v>1.165</v>
      </c>
      <c r="N97" s="111">
        <v>2.2000000000000002</v>
      </c>
      <c r="P97" s="169"/>
    </row>
    <row r="98" spans="2:22" ht="12" customHeight="1">
      <c r="C98" s="85" t="s">
        <v>105</v>
      </c>
      <c r="E98" s="65"/>
      <c r="F98" s="65"/>
      <c r="G98" s="65"/>
      <c r="H98" s="111">
        <v>4.5999999999999996</v>
      </c>
      <c r="I98" s="111">
        <v>0.63100000000000001</v>
      </c>
      <c r="J98" s="111"/>
      <c r="K98" s="111">
        <v>3.6</v>
      </c>
      <c r="L98" s="111">
        <v>-0.76899999999999991</v>
      </c>
      <c r="N98" s="111">
        <v>-2.9000000000000004</v>
      </c>
      <c r="P98" s="169"/>
    </row>
    <row r="99" spans="2:22" ht="12" customHeight="1">
      <c r="C99" s="73" t="s">
        <v>106</v>
      </c>
      <c r="E99" s="65"/>
      <c r="F99" s="65"/>
      <c r="G99" s="65"/>
      <c r="H99" s="111">
        <v>-1.7999999999999998</v>
      </c>
      <c r="I99" s="111">
        <v>-1.321</v>
      </c>
      <c r="J99" s="111"/>
      <c r="K99" s="111">
        <v>-6.8</v>
      </c>
      <c r="L99" s="111">
        <v>-4.4210000000000003</v>
      </c>
      <c r="N99" s="111">
        <v>-5.7</v>
      </c>
      <c r="P99" s="169"/>
    </row>
    <row r="100" spans="2:22" ht="12" customHeight="1">
      <c r="C100" s="68" t="s">
        <v>65</v>
      </c>
      <c r="D100" s="6"/>
      <c r="E100" s="6"/>
      <c r="F100" s="130"/>
      <c r="G100" s="65"/>
      <c r="H100" s="112">
        <f>SUM(H97:H99)</f>
        <v>3.3999999999999995</v>
      </c>
      <c r="I100" s="112">
        <v>-0.22499999999999987</v>
      </c>
      <c r="J100" s="108">
        <v>-121.60000000000001</v>
      </c>
      <c r="K100" s="112">
        <f>SUM(K97:K99)</f>
        <v>-1.3999999999999995</v>
      </c>
      <c r="L100" s="112">
        <v>-4.0250000000000004</v>
      </c>
      <c r="N100" s="112">
        <v>-6.4</v>
      </c>
      <c r="P100" s="169"/>
      <c r="Q100" s="260"/>
      <c r="R100" s="283"/>
      <c r="S100" s="284"/>
      <c r="T100" s="285"/>
      <c r="U100" s="284"/>
      <c r="V100" s="284"/>
    </row>
    <row r="101" spans="2:22" ht="12" customHeight="1">
      <c r="C101" s="77"/>
      <c r="D101" s="10"/>
      <c r="E101" s="10"/>
      <c r="F101" s="65"/>
      <c r="G101" s="65"/>
      <c r="H101" s="108"/>
      <c r="I101" s="108"/>
      <c r="J101" s="108"/>
      <c r="K101" s="108"/>
      <c r="L101" s="108"/>
      <c r="N101" s="108"/>
      <c r="P101" s="169"/>
      <c r="Q101" s="260"/>
      <c r="R101" s="283"/>
      <c r="S101" s="284"/>
      <c r="T101" s="285"/>
      <c r="U101" s="284"/>
      <c r="V101" s="284"/>
    </row>
    <row r="102" spans="2:22" ht="12" customHeight="1">
      <c r="P102" s="169"/>
    </row>
    <row r="103" spans="2:22" ht="12" customHeight="1">
      <c r="B103" s="3" t="s">
        <v>271</v>
      </c>
      <c r="P103" s="169"/>
    </row>
    <row r="104" spans="2:22" ht="12" customHeight="1">
      <c r="B104" s="3"/>
      <c r="P104" s="169"/>
    </row>
    <row r="105" spans="2:22" ht="12" customHeight="1" thickBot="1">
      <c r="C105" s="124" t="s">
        <v>107</v>
      </c>
      <c r="D105" s="124"/>
      <c r="E105" s="124"/>
      <c r="F105" s="124"/>
      <c r="G105" s="124"/>
      <c r="H105" s="125"/>
      <c r="I105" s="124"/>
      <c r="J105" s="124"/>
      <c r="K105" s="124"/>
      <c r="L105" s="124"/>
      <c r="M105" s="12"/>
      <c r="N105" s="12"/>
      <c r="P105" s="169"/>
    </row>
    <row r="106" spans="2:22" ht="12" customHeight="1">
      <c r="C106" s="126"/>
      <c r="D106" s="126"/>
      <c r="E106" s="126"/>
      <c r="F106" s="126"/>
      <c r="G106" s="126"/>
      <c r="H106" s="325" t="s">
        <v>11</v>
      </c>
      <c r="I106" s="325"/>
      <c r="J106" s="325"/>
      <c r="K106" s="327" t="s">
        <v>7</v>
      </c>
      <c r="L106" s="327"/>
      <c r="N106" s="4" t="s">
        <v>135</v>
      </c>
      <c r="P106" s="169"/>
    </row>
    <row r="107" spans="2:22" ht="12" customHeight="1">
      <c r="C107" s="126"/>
      <c r="D107" s="126"/>
      <c r="E107" s="126"/>
      <c r="F107" s="126"/>
      <c r="G107" s="126"/>
      <c r="H107" s="326" t="s">
        <v>0</v>
      </c>
      <c r="I107" s="326"/>
      <c r="J107" s="326"/>
      <c r="K107" s="320" t="s">
        <v>0</v>
      </c>
      <c r="L107" s="320"/>
      <c r="N107" s="64" t="s">
        <v>1</v>
      </c>
      <c r="P107" s="169"/>
    </row>
    <row r="108" spans="2:22" ht="12" customHeight="1">
      <c r="C108" s="96" t="s">
        <v>12</v>
      </c>
      <c r="D108" s="127"/>
      <c r="E108" s="127"/>
      <c r="F108" s="127"/>
      <c r="G108" s="65"/>
      <c r="H108" s="70">
        <v>2019</v>
      </c>
      <c r="I108" s="72">
        <v>2018</v>
      </c>
      <c r="K108" s="70">
        <v>2019</v>
      </c>
      <c r="L108" s="72">
        <v>2018</v>
      </c>
      <c r="N108" s="61">
        <v>2018</v>
      </c>
      <c r="P108" s="169"/>
      <c r="Q108" s="296"/>
      <c r="R108" s="262"/>
      <c r="S108" s="296"/>
      <c r="T108" s="262"/>
    </row>
    <row r="109" spans="2:22" ht="12" customHeight="1">
      <c r="C109" s="73" t="s">
        <v>108</v>
      </c>
      <c r="D109" s="65"/>
      <c r="E109" s="65"/>
      <c r="F109" s="65"/>
      <c r="G109" s="65"/>
      <c r="H109" s="111">
        <v>-6.6</v>
      </c>
      <c r="I109" s="111">
        <v>-6.7530000000000001</v>
      </c>
      <c r="K109" s="111">
        <v>-17</v>
      </c>
      <c r="L109" s="111">
        <v>-21.152999999999999</v>
      </c>
      <c r="N109" s="111">
        <v>-40</v>
      </c>
      <c r="P109" s="169"/>
    </row>
    <row r="110" spans="2:22" ht="12" customHeight="1">
      <c r="C110" s="85" t="s">
        <v>109</v>
      </c>
      <c r="E110" s="65"/>
      <c r="F110" s="65"/>
      <c r="G110" s="65"/>
      <c r="H110" s="111">
        <v>0.7</v>
      </c>
      <c r="I110" s="111">
        <v>0</v>
      </c>
      <c r="J110" s="111"/>
      <c r="K110" s="111">
        <v>0.7</v>
      </c>
      <c r="L110" s="111">
        <v>0</v>
      </c>
      <c r="N110" s="111">
        <v>0</v>
      </c>
      <c r="P110" s="169"/>
    </row>
    <row r="111" spans="2:22" ht="12" customHeight="1">
      <c r="C111" s="68" t="s">
        <v>65</v>
      </c>
      <c r="D111" s="6"/>
      <c r="E111" s="6"/>
      <c r="F111" s="130"/>
      <c r="G111" s="65"/>
      <c r="H111" s="112">
        <f>SUM(H109:H110)</f>
        <v>-5.8999999999999995</v>
      </c>
      <c r="I111" s="112">
        <v>-6.7530000000000001</v>
      </c>
      <c r="J111" s="108">
        <v>-121.60000000000001</v>
      </c>
      <c r="K111" s="112">
        <f>SUM(K109:K110)</f>
        <v>-16.3</v>
      </c>
      <c r="L111" s="112">
        <v>-21.152999999999999</v>
      </c>
      <c r="N111" s="112">
        <v>-40</v>
      </c>
      <c r="P111" s="169"/>
      <c r="Q111" s="260"/>
      <c r="R111" s="283"/>
      <c r="S111" s="284"/>
      <c r="T111" s="285"/>
      <c r="U111" s="284"/>
      <c r="V111" s="284"/>
    </row>
    <row r="112" spans="2:22" ht="12" customHeight="1">
      <c r="C112" s="77"/>
      <c r="D112" s="10"/>
      <c r="E112" s="10"/>
      <c r="F112" s="65"/>
      <c r="G112" s="65"/>
      <c r="H112" s="108"/>
      <c r="I112" s="108"/>
      <c r="J112" s="108"/>
      <c r="K112" s="108"/>
      <c r="L112" s="108"/>
      <c r="N112" s="108"/>
      <c r="P112" s="169"/>
      <c r="Q112" s="260"/>
      <c r="R112" s="283"/>
      <c r="S112" s="284"/>
      <c r="T112" s="285"/>
      <c r="U112" s="284"/>
      <c r="V112" s="284"/>
    </row>
    <row r="113" spans="2:22" ht="12" customHeight="1">
      <c r="P113" s="169"/>
    </row>
    <row r="114" spans="2:22" ht="12" customHeight="1">
      <c r="B114" s="3" t="s">
        <v>272</v>
      </c>
      <c r="P114" s="169"/>
    </row>
    <row r="115" spans="2:22" ht="12" customHeight="1">
      <c r="P115" s="169"/>
    </row>
    <row r="116" spans="2:22" ht="12" customHeight="1" thickBot="1">
      <c r="C116" s="124" t="s">
        <v>110</v>
      </c>
      <c r="D116" s="124"/>
      <c r="E116" s="124"/>
      <c r="F116" s="124"/>
      <c r="G116" s="124"/>
      <c r="H116" s="125"/>
      <c r="I116" s="124"/>
      <c r="J116" s="124"/>
      <c r="K116" s="124"/>
      <c r="L116" s="124"/>
      <c r="M116" s="12"/>
      <c r="N116" s="12"/>
      <c r="P116" s="169"/>
    </row>
    <row r="117" spans="2:22" ht="12" customHeight="1">
      <c r="C117" s="126"/>
      <c r="D117" s="126"/>
      <c r="E117" s="126"/>
      <c r="F117" s="126"/>
      <c r="G117" s="126"/>
      <c r="H117" s="325" t="s">
        <v>11</v>
      </c>
      <c r="I117" s="325"/>
      <c r="J117" s="325"/>
      <c r="K117" s="327" t="s">
        <v>7</v>
      </c>
      <c r="L117" s="327"/>
      <c r="N117" s="4" t="s">
        <v>135</v>
      </c>
      <c r="P117" s="169"/>
    </row>
    <row r="118" spans="2:22" ht="12" customHeight="1">
      <c r="C118" s="126"/>
      <c r="D118" s="126"/>
      <c r="E118" s="126"/>
      <c r="F118" s="126"/>
      <c r="G118" s="126"/>
      <c r="H118" s="326" t="s">
        <v>0</v>
      </c>
      <c r="I118" s="326"/>
      <c r="J118" s="326"/>
      <c r="K118" s="320" t="s">
        <v>0</v>
      </c>
      <c r="L118" s="320"/>
      <c r="N118" s="64" t="s">
        <v>1</v>
      </c>
      <c r="P118" s="169"/>
      <c r="Q118" s="296"/>
      <c r="R118" s="269"/>
    </row>
    <row r="119" spans="2:22" ht="12" customHeight="1">
      <c r="C119" s="96" t="s">
        <v>12</v>
      </c>
      <c r="D119" s="127"/>
      <c r="E119" s="127"/>
      <c r="F119" s="127"/>
      <c r="G119" s="65"/>
      <c r="H119" s="70">
        <v>2019</v>
      </c>
      <c r="I119" s="72">
        <v>2018</v>
      </c>
      <c r="J119" s="7"/>
      <c r="K119" s="70">
        <v>2019</v>
      </c>
      <c r="L119" s="72">
        <v>2018</v>
      </c>
      <c r="N119" s="61">
        <v>2018</v>
      </c>
      <c r="P119" s="169"/>
    </row>
    <row r="120" spans="2:22" ht="12" customHeight="1">
      <c r="C120" s="73" t="s">
        <v>111</v>
      </c>
      <c r="D120" s="65"/>
      <c r="E120" s="65"/>
      <c r="F120" s="65"/>
      <c r="G120" s="65"/>
      <c r="H120" s="111">
        <v>6.0999999999999979</v>
      </c>
      <c r="I120" s="111">
        <v>6.9</v>
      </c>
      <c r="J120" s="7"/>
      <c r="K120" s="111">
        <v>12.399999999999999</v>
      </c>
      <c r="L120" s="111">
        <v>17.399999999999999</v>
      </c>
      <c r="N120" s="111">
        <v>24.4</v>
      </c>
      <c r="P120" s="169"/>
    </row>
    <row r="121" spans="2:22" ht="12" customHeight="1">
      <c r="C121" s="85" t="s">
        <v>112</v>
      </c>
      <c r="D121" s="65"/>
      <c r="E121" s="65"/>
      <c r="F121" s="65"/>
      <c r="G121" s="65"/>
      <c r="H121" s="111">
        <v>2.6999999999999993</v>
      </c>
      <c r="I121" s="111">
        <v>0.8</v>
      </c>
      <c r="J121" s="7"/>
      <c r="K121" s="111">
        <v>22.5</v>
      </c>
      <c r="L121" s="111">
        <v>0.8</v>
      </c>
      <c r="N121" s="111">
        <v>4.7</v>
      </c>
      <c r="P121" s="169"/>
    </row>
    <row r="122" spans="2:22" ht="12" customHeight="1">
      <c r="C122" s="85" t="s">
        <v>113</v>
      </c>
      <c r="D122" s="65"/>
      <c r="E122" s="65"/>
      <c r="F122" s="65"/>
      <c r="G122" s="65"/>
      <c r="H122" s="111">
        <v>0.89999999999999991</v>
      </c>
      <c r="I122" s="111">
        <v>5.4</v>
      </c>
      <c r="J122" s="7"/>
      <c r="K122" s="111">
        <v>3.9</v>
      </c>
      <c r="L122" s="111">
        <v>5.7</v>
      </c>
      <c r="N122" s="111">
        <v>10.4</v>
      </c>
      <c r="P122" s="169"/>
    </row>
    <row r="123" spans="2:22" ht="12" customHeight="1">
      <c r="C123" s="88" t="s">
        <v>3</v>
      </c>
      <c r="D123" s="127"/>
      <c r="E123" s="127"/>
      <c r="F123" s="127"/>
      <c r="G123" s="65"/>
      <c r="H123" s="132">
        <v>0.5</v>
      </c>
      <c r="I123" s="132">
        <v>1</v>
      </c>
      <c r="J123" s="7"/>
      <c r="K123" s="132">
        <v>2.1</v>
      </c>
      <c r="L123" s="132">
        <v>2.5</v>
      </c>
      <c r="N123" s="132">
        <v>3</v>
      </c>
      <c r="P123" s="169"/>
    </row>
    <row r="124" spans="2:22" ht="12" customHeight="1">
      <c r="C124" s="77" t="s">
        <v>114</v>
      </c>
      <c r="D124" s="65"/>
      <c r="E124" s="65"/>
      <c r="F124" s="65"/>
      <c r="G124" s="65"/>
      <c r="H124" s="108">
        <f>SUM(H120:H123)</f>
        <v>10.199999999999998</v>
      </c>
      <c r="I124" s="108">
        <v>14.100000000000001</v>
      </c>
      <c r="J124" s="205"/>
      <c r="K124" s="108">
        <f>SUM(K120:K123)</f>
        <v>40.9</v>
      </c>
      <c r="L124" s="108">
        <v>26.4</v>
      </c>
      <c r="N124" s="108">
        <v>42.5</v>
      </c>
      <c r="P124" s="169"/>
    </row>
    <row r="125" spans="2:22" ht="12" customHeight="1">
      <c r="C125" s="73" t="s">
        <v>115</v>
      </c>
      <c r="E125" s="65"/>
      <c r="F125" s="65"/>
      <c r="G125" s="65"/>
      <c r="H125" s="111">
        <v>12</v>
      </c>
      <c r="I125" s="111">
        <v>0.79999999999999982</v>
      </c>
      <c r="J125" s="111"/>
      <c r="K125" s="111">
        <v>9.5</v>
      </c>
      <c r="L125" s="111">
        <v>9.5</v>
      </c>
      <c r="N125" s="111">
        <v>5.5</v>
      </c>
      <c r="P125" s="169"/>
    </row>
    <row r="126" spans="2:22" ht="12" customHeight="1">
      <c r="C126" s="131" t="s">
        <v>116</v>
      </c>
      <c r="D126" s="6"/>
      <c r="E126" s="6"/>
      <c r="F126" s="130"/>
      <c r="G126" s="65"/>
      <c r="H126" s="112">
        <f>SUM(H124:H125)</f>
        <v>22.199999999999996</v>
      </c>
      <c r="I126" s="112">
        <v>14.900000000000002</v>
      </c>
      <c r="J126" s="108"/>
      <c r="K126" s="112">
        <f>SUM(K124:K125)</f>
        <v>50.4</v>
      </c>
      <c r="L126" s="112">
        <v>35.9</v>
      </c>
      <c r="N126" s="112">
        <v>48</v>
      </c>
      <c r="P126" s="169"/>
      <c r="Q126" s="260"/>
      <c r="R126" s="283"/>
      <c r="S126" s="284"/>
      <c r="T126" s="285"/>
      <c r="U126" s="284"/>
      <c r="V126" s="284"/>
    </row>
    <row r="127" spans="2:22" ht="12" customHeight="1">
      <c r="C127" s="144"/>
      <c r="D127" s="10"/>
      <c r="E127" s="10"/>
      <c r="F127" s="65"/>
      <c r="G127" s="65"/>
      <c r="H127" s="108"/>
      <c r="I127" s="108"/>
      <c r="J127" s="108"/>
      <c r="K127" s="108"/>
      <c r="L127" s="108"/>
      <c r="N127" s="108"/>
      <c r="P127" s="169"/>
      <c r="Q127" s="260"/>
      <c r="R127" s="283"/>
      <c r="S127" s="284"/>
      <c r="T127" s="285"/>
      <c r="U127" s="284"/>
      <c r="V127" s="284"/>
    </row>
    <row r="128" spans="2:22" ht="12" customHeight="1">
      <c r="P128" s="169"/>
    </row>
    <row r="129" spans="2:20" ht="12" customHeight="1">
      <c r="B129" s="274" t="s">
        <v>273</v>
      </c>
      <c r="C129" s="7"/>
      <c r="P129" s="169"/>
    </row>
    <row r="130" spans="2:20" ht="12" customHeight="1">
      <c r="P130" s="169"/>
    </row>
    <row r="131" spans="2:20" ht="12" customHeight="1" thickBot="1">
      <c r="C131" s="124" t="s">
        <v>117</v>
      </c>
      <c r="D131" s="124"/>
      <c r="E131" s="124"/>
      <c r="F131" s="124"/>
      <c r="G131" s="124"/>
      <c r="H131" s="125"/>
      <c r="I131" s="124"/>
      <c r="J131" s="124"/>
      <c r="K131" s="124"/>
      <c r="L131" s="124"/>
      <c r="M131" s="12"/>
      <c r="N131" s="12"/>
      <c r="P131" s="169"/>
    </row>
    <row r="132" spans="2:20" ht="12" customHeight="1">
      <c r="C132" s="126"/>
      <c r="D132" s="126"/>
      <c r="E132" s="126"/>
      <c r="F132" s="126"/>
      <c r="G132" s="126"/>
      <c r="K132" s="320" t="s">
        <v>0</v>
      </c>
      <c r="L132" s="320"/>
      <c r="N132" s="64" t="s">
        <v>1</v>
      </c>
      <c r="P132" s="169"/>
    </row>
    <row r="133" spans="2:20" ht="12" customHeight="1">
      <c r="C133" s="96" t="s">
        <v>12</v>
      </c>
      <c r="D133" s="127"/>
      <c r="E133" s="127"/>
      <c r="F133" s="127"/>
      <c r="G133" s="127"/>
      <c r="H133" s="118"/>
      <c r="I133" s="118"/>
      <c r="K133" s="70">
        <v>2019</v>
      </c>
      <c r="L133" s="72">
        <v>2018</v>
      </c>
      <c r="N133" s="61">
        <v>2018</v>
      </c>
      <c r="P133" s="169"/>
    </row>
    <row r="134" spans="2:20" ht="12" customHeight="1">
      <c r="C134" s="65" t="s">
        <v>118</v>
      </c>
      <c r="D134" s="65"/>
      <c r="E134" s="65"/>
      <c r="F134" s="65"/>
      <c r="G134" s="65"/>
      <c r="K134" s="111">
        <v>0</v>
      </c>
      <c r="L134" s="111">
        <v>1.9</v>
      </c>
      <c r="M134" s="111"/>
      <c r="N134" s="111">
        <v>0</v>
      </c>
      <c r="P134" s="169"/>
    </row>
    <row r="135" spans="2:20" ht="12" customHeight="1">
      <c r="C135" s="65" t="s">
        <v>119</v>
      </c>
      <c r="D135" s="65"/>
      <c r="E135" s="65"/>
      <c r="F135" s="65"/>
      <c r="G135" s="65"/>
      <c r="K135" s="111">
        <v>0</v>
      </c>
      <c r="L135" s="111">
        <v>17.8</v>
      </c>
      <c r="M135" s="111"/>
      <c r="N135" s="111">
        <v>10.7</v>
      </c>
      <c r="P135" s="169"/>
    </row>
    <row r="136" spans="2:20" ht="12" customHeight="1">
      <c r="C136" s="65" t="s">
        <v>120</v>
      </c>
      <c r="D136" s="65"/>
      <c r="E136" s="65"/>
      <c r="F136" s="65"/>
      <c r="G136" s="65"/>
      <c r="K136" s="111">
        <v>6.6</v>
      </c>
      <c r="L136" s="111">
        <v>43.3</v>
      </c>
      <c r="M136" s="111"/>
      <c r="N136" s="111">
        <v>29.7</v>
      </c>
      <c r="P136" s="169"/>
    </row>
    <row r="137" spans="2:20" ht="12" customHeight="1">
      <c r="C137" s="65" t="s">
        <v>121</v>
      </c>
      <c r="D137" s="65"/>
      <c r="E137" s="65"/>
      <c r="F137" s="65"/>
      <c r="G137" s="65"/>
      <c r="K137" s="111">
        <v>57</v>
      </c>
      <c r="L137" s="111">
        <v>132.4</v>
      </c>
      <c r="M137" s="111"/>
      <c r="N137" s="111">
        <v>110.1</v>
      </c>
      <c r="P137" s="169"/>
    </row>
    <row r="138" spans="2:20" ht="12" customHeight="1">
      <c r="C138" s="65" t="s">
        <v>122</v>
      </c>
      <c r="K138" s="111">
        <v>46.9</v>
      </c>
      <c r="L138" s="111">
        <v>72.400000000000006</v>
      </c>
      <c r="M138" s="111"/>
      <c r="N138" s="111">
        <v>66.3</v>
      </c>
      <c r="P138" s="169"/>
    </row>
    <row r="139" spans="2:20" ht="12" customHeight="1">
      <c r="C139" s="65" t="s">
        <v>123</v>
      </c>
      <c r="D139" s="10"/>
      <c r="E139" s="10"/>
      <c r="F139" s="10"/>
      <c r="G139" s="10"/>
      <c r="H139" s="10"/>
      <c r="I139" s="10"/>
      <c r="J139" s="10"/>
      <c r="K139" s="111">
        <v>85.7</v>
      </c>
      <c r="L139" s="111">
        <v>65</v>
      </c>
      <c r="M139" s="111"/>
      <c r="N139" s="111">
        <v>116.4</v>
      </c>
      <c r="P139" s="169"/>
    </row>
    <row r="140" spans="2:20" ht="12" customHeight="1">
      <c r="C140" s="127" t="s">
        <v>206</v>
      </c>
      <c r="D140" s="118"/>
      <c r="E140" s="118"/>
      <c r="F140" s="118"/>
      <c r="G140" s="118"/>
      <c r="H140" s="118"/>
      <c r="I140" s="118"/>
      <c r="K140" s="132">
        <v>81.099999999999994</v>
      </c>
      <c r="L140" s="132">
        <v>0</v>
      </c>
      <c r="M140" s="111"/>
      <c r="N140" s="132">
        <v>0</v>
      </c>
      <c r="P140" s="169"/>
    </row>
    <row r="141" spans="2:20" ht="12" customHeight="1">
      <c r="C141" s="73" t="s">
        <v>124</v>
      </c>
      <c r="K141" s="111">
        <v>277.3</v>
      </c>
      <c r="L141" s="111">
        <v>332.90000000000003</v>
      </c>
      <c r="M141" s="111"/>
      <c r="N141" s="111">
        <v>333.30000000000007</v>
      </c>
      <c r="P141" s="169"/>
      <c r="Q141" s="260"/>
      <c r="R141" s="301"/>
      <c r="S141" s="284"/>
      <c r="T141" s="285"/>
    </row>
    <row r="142" spans="2:20" ht="12" customHeight="1">
      <c r="C142" s="73" t="s">
        <v>216</v>
      </c>
      <c r="K142" s="111">
        <v>374.99999999999994</v>
      </c>
      <c r="L142" s="111">
        <v>376.4</v>
      </c>
      <c r="M142" s="111"/>
      <c r="N142" s="111">
        <v>321.3</v>
      </c>
      <c r="P142" s="169"/>
    </row>
    <row r="143" spans="2:20" ht="12" customHeight="1">
      <c r="C143" s="68" t="s">
        <v>50</v>
      </c>
      <c r="D143" s="6"/>
      <c r="E143" s="6"/>
      <c r="F143" s="6"/>
      <c r="G143" s="6"/>
      <c r="H143" s="6"/>
      <c r="I143" s="6"/>
      <c r="K143" s="114">
        <v>652.29999999999995</v>
      </c>
      <c r="L143" s="114">
        <v>709.3</v>
      </c>
      <c r="M143" s="111"/>
      <c r="N143" s="114">
        <v>654.60000000000014</v>
      </c>
      <c r="P143" s="169"/>
      <c r="Q143" s="260"/>
      <c r="R143" s="283"/>
      <c r="S143" s="284"/>
      <c r="T143" s="285"/>
    </row>
    <row r="144" spans="2:20" ht="12" customHeight="1">
      <c r="K144" s="9"/>
      <c r="P144" s="169"/>
    </row>
    <row r="145" spans="3:20" ht="12" customHeight="1">
      <c r="P145" s="169"/>
    </row>
    <row r="146" spans="3:20" ht="12" customHeight="1" thickBot="1">
      <c r="C146" s="124" t="s">
        <v>233</v>
      </c>
      <c r="D146" s="124"/>
      <c r="E146" s="124"/>
      <c r="F146" s="124"/>
      <c r="G146" s="124"/>
      <c r="H146" s="125"/>
      <c r="I146" s="124"/>
      <c r="J146" s="124"/>
      <c r="K146" s="124"/>
      <c r="L146" s="124"/>
      <c r="M146" s="12"/>
      <c r="N146" s="12"/>
      <c r="P146" s="169"/>
    </row>
    <row r="147" spans="3:20" ht="12" customHeight="1">
      <c r="C147" s="65"/>
      <c r="D147" s="65"/>
      <c r="E147" s="65"/>
      <c r="F147" s="65"/>
      <c r="G147" s="65"/>
      <c r="H147" s="325" t="s">
        <v>11</v>
      </c>
      <c r="I147" s="325"/>
      <c r="J147" s="325"/>
      <c r="K147" s="327" t="s">
        <v>7</v>
      </c>
      <c r="L147" s="327"/>
      <c r="M147" s="10"/>
      <c r="N147" s="4" t="s">
        <v>135</v>
      </c>
      <c r="P147" s="169"/>
    </row>
    <row r="148" spans="3:20" ht="12" customHeight="1">
      <c r="C148" s="126"/>
      <c r="D148" s="126"/>
      <c r="E148" s="126"/>
      <c r="F148" s="126"/>
      <c r="G148" s="126"/>
      <c r="H148" s="326" t="s">
        <v>0</v>
      </c>
      <c r="I148" s="326"/>
      <c r="J148" s="326"/>
      <c r="K148" s="320" t="s">
        <v>0</v>
      </c>
      <c r="L148" s="320"/>
      <c r="N148" s="64" t="s">
        <v>1</v>
      </c>
      <c r="P148" s="169"/>
    </row>
    <row r="149" spans="3:20" ht="12" customHeight="1">
      <c r="C149" s="96" t="s">
        <v>12</v>
      </c>
      <c r="D149" s="127"/>
      <c r="E149" s="127"/>
      <c r="F149" s="127"/>
      <c r="G149" s="65"/>
      <c r="H149" s="70">
        <v>2019</v>
      </c>
      <c r="I149" s="72">
        <v>2018</v>
      </c>
      <c r="K149" s="70">
        <v>2019</v>
      </c>
      <c r="L149" s="72">
        <v>2018</v>
      </c>
      <c r="N149" s="61">
        <v>2018</v>
      </c>
      <c r="P149" s="169"/>
    </row>
    <row r="150" spans="3:20" ht="12" customHeight="1">
      <c r="C150" s="166"/>
      <c r="D150" s="65"/>
      <c r="E150" s="65"/>
      <c r="F150" s="65"/>
      <c r="G150" s="65"/>
      <c r="H150" s="10"/>
      <c r="I150" s="10"/>
      <c r="K150" s="128"/>
      <c r="L150" s="129"/>
      <c r="N150" s="69"/>
      <c r="P150" s="169"/>
    </row>
    <row r="151" spans="3:20" ht="12" customHeight="1">
      <c r="C151" s="4" t="s">
        <v>230</v>
      </c>
      <c r="G151" s="10"/>
      <c r="H151" s="201">
        <v>137.19999999999999</v>
      </c>
      <c r="I151" s="201">
        <v>67</v>
      </c>
      <c r="K151" s="201">
        <v>198.3</v>
      </c>
      <c r="L151" s="201">
        <v>263.39999999999998</v>
      </c>
      <c r="M151" s="201"/>
      <c r="N151" s="201">
        <v>322.2</v>
      </c>
      <c r="P151" s="169"/>
    </row>
    <row r="152" spans="3:20" ht="12" customHeight="1">
      <c r="C152" s="4" t="s">
        <v>143</v>
      </c>
      <c r="G152" s="10"/>
      <c r="H152" s="201">
        <v>53.9</v>
      </c>
      <c r="I152" s="201">
        <v>56</v>
      </c>
      <c r="K152" s="201">
        <v>160.4</v>
      </c>
      <c r="L152" s="201">
        <v>208.27799999999999</v>
      </c>
      <c r="M152" s="201"/>
      <c r="N152" s="201">
        <v>371.9</v>
      </c>
      <c r="P152" s="186"/>
      <c r="Q152" s="298"/>
      <c r="R152" s="298"/>
      <c r="S152" s="302"/>
      <c r="T152" s="298"/>
    </row>
    <row r="153" spans="3:20" ht="12" customHeight="1">
      <c r="C153" s="4" t="s">
        <v>125</v>
      </c>
      <c r="G153" s="10"/>
      <c r="H153" s="201">
        <v>75.7</v>
      </c>
      <c r="I153" s="201">
        <v>101.873</v>
      </c>
      <c r="K153" s="201">
        <v>203.5</v>
      </c>
      <c r="L153" s="201">
        <v>236.87299999999999</v>
      </c>
      <c r="M153" s="201"/>
      <c r="N153" s="201">
        <v>277.10000000000002</v>
      </c>
      <c r="P153" s="266"/>
      <c r="Q153" s="295"/>
      <c r="R153" s="298"/>
      <c r="S153" s="291"/>
      <c r="T153" s="295"/>
    </row>
    <row r="154" spans="3:20" ht="12" customHeight="1">
      <c r="C154" s="4" t="s">
        <v>126</v>
      </c>
      <c r="G154" s="10"/>
      <c r="H154" s="201">
        <v>2.800000000000002</v>
      </c>
      <c r="I154" s="201">
        <v>2.1619999999999999</v>
      </c>
      <c r="K154" s="201">
        <v>7.5999999999999979</v>
      </c>
      <c r="L154" s="201">
        <v>5.1619999999999999</v>
      </c>
      <c r="M154" s="201"/>
      <c r="N154" s="201">
        <v>7.1</v>
      </c>
      <c r="P154" s="169"/>
    </row>
    <row r="155" spans="3:20" ht="12" customHeight="1">
      <c r="C155" s="4" t="s">
        <v>127</v>
      </c>
      <c r="G155" s="10"/>
      <c r="H155" s="201">
        <v>28.5</v>
      </c>
      <c r="I155" s="201">
        <v>32</v>
      </c>
      <c r="K155" s="201">
        <v>73.900000000000006</v>
      </c>
      <c r="L155" s="201">
        <v>78.900000000000006</v>
      </c>
      <c r="M155" s="201"/>
      <c r="N155" s="201">
        <v>87.7</v>
      </c>
      <c r="P155" s="169"/>
    </row>
    <row r="156" spans="3:20" ht="12" customHeight="1">
      <c r="C156" s="4" t="s">
        <v>261</v>
      </c>
      <c r="G156" s="10"/>
      <c r="H156" s="201">
        <v>-63</v>
      </c>
      <c r="I156" s="201">
        <v>-72.3</v>
      </c>
      <c r="K156" s="201">
        <v>-162.9</v>
      </c>
      <c r="L156" s="201">
        <v>-166.2</v>
      </c>
      <c r="M156" s="201"/>
      <c r="N156" s="201">
        <v>-212.3</v>
      </c>
      <c r="P156" s="169"/>
    </row>
    <row r="157" spans="3:20" ht="12" customHeight="1">
      <c r="C157" s="4" t="s">
        <v>262</v>
      </c>
      <c r="G157" s="10"/>
      <c r="H157" s="201">
        <v>-68.199999999999989</v>
      </c>
      <c r="I157" s="201">
        <v>-15.5</v>
      </c>
      <c r="K157" s="201">
        <v>-121.1</v>
      </c>
      <c r="L157" s="201">
        <v>-105.5</v>
      </c>
      <c r="M157" s="201"/>
      <c r="N157" s="201">
        <v>-150.4</v>
      </c>
      <c r="P157" s="186"/>
      <c r="Q157" s="298"/>
      <c r="R157" s="303"/>
      <c r="S157" s="298"/>
    </row>
    <row r="158" spans="3:20" ht="12" customHeight="1">
      <c r="C158" s="4" t="s">
        <v>95</v>
      </c>
      <c r="G158" s="10"/>
      <c r="H158" s="201">
        <v>0</v>
      </c>
      <c r="I158" s="201">
        <v>0</v>
      </c>
      <c r="K158" s="201">
        <v>-3.2</v>
      </c>
      <c r="L158" s="201">
        <v>-7.9</v>
      </c>
      <c r="M158" s="201"/>
      <c r="N158" s="201">
        <v>-22.6</v>
      </c>
      <c r="P158" s="268"/>
      <c r="Q158" s="305"/>
      <c r="R158" s="306"/>
      <c r="S158" s="304"/>
    </row>
    <row r="159" spans="3:20" ht="12" customHeight="1">
      <c r="C159" s="4"/>
      <c r="G159" s="10"/>
      <c r="K159" s="201"/>
      <c r="L159" s="201"/>
      <c r="M159" s="201"/>
      <c r="N159" s="201"/>
      <c r="P159" s="267"/>
      <c r="Q159" s="298"/>
      <c r="R159" s="303"/>
      <c r="S159" s="295"/>
    </row>
    <row r="160" spans="3:20" ht="12" customHeight="1">
      <c r="C160" s="63" t="s">
        <v>88</v>
      </c>
      <c r="G160" s="10"/>
      <c r="K160" s="201"/>
      <c r="L160" s="201"/>
      <c r="M160" s="201"/>
      <c r="N160" s="201"/>
      <c r="P160" s="169"/>
      <c r="R160" s="307"/>
    </row>
    <row r="161" spans="2:22" ht="12" customHeight="1">
      <c r="C161" s="4" t="s">
        <v>231</v>
      </c>
      <c r="G161" s="10"/>
      <c r="H161" s="201">
        <v>94.9</v>
      </c>
      <c r="I161" s="201">
        <v>95.7</v>
      </c>
      <c r="K161" s="201">
        <v>191.8</v>
      </c>
      <c r="L161" s="201">
        <v>248.23400000000001</v>
      </c>
      <c r="M161" s="201"/>
      <c r="N161" s="201">
        <v>282.39999999999998</v>
      </c>
      <c r="P161" s="169"/>
      <c r="V161" s="308"/>
    </row>
    <row r="162" spans="2:22" ht="12" customHeight="1">
      <c r="C162" s="64" t="s">
        <v>232</v>
      </c>
      <c r="D162" s="118"/>
      <c r="E162" s="118"/>
      <c r="F162" s="118"/>
      <c r="G162" s="10"/>
      <c r="H162" s="227">
        <f>+H161/H153</f>
        <v>1.2536327608982827</v>
      </c>
      <c r="I162" s="227">
        <v>0.93940494537316066</v>
      </c>
      <c r="J162" s="10"/>
      <c r="K162" s="227">
        <f>+K161/K153</f>
        <v>0.94250614250614251</v>
      </c>
      <c r="L162" s="227">
        <v>1.0479624102367091</v>
      </c>
      <c r="M162" s="201"/>
      <c r="N162" s="227">
        <v>1.0191266690725369</v>
      </c>
      <c r="P162" s="169"/>
      <c r="Q162" s="307"/>
      <c r="V162" s="309"/>
    </row>
    <row r="163" spans="2:22" ht="12" customHeight="1">
      <c r="H163" s="111"/>
      <c r="I163" s="129"/>
      <c r="K163" s="111"/>
      <c r="L163" s="111"/>
      <c r="P163" s="169"/>
    </row>
    <row r="164" spans="2:22" ht="12" customHeight="1">
      <c r="H164" s="111"/>
      <c r="I164" s="129"/>
      <c r="K164" s="111"/>
      <c r="L164" s="111"/>
      <c r="P164" s="169"/>
    </row>
    <row r="165" spans="2:22" ht="12" customHeight="1">
      <c r="B165" s="233" t="s">
        <v>156</v>
      </c>
      <c r="C165" s="77"/>
      <c r="H165" s="111"/>
      <c r="I165" s="129"/>
      <c r="K165" s="111"/>
      <c r="L165" s="111"/>
      <c r="P165" s="169"/>
    </row>
    <row r="166" spans="2:22" ht="12" customHeight="1">
      <c r="H166" s="111"/>
      <c r="I166" s="129"/>
      <c r="K166" s="111"/>
      <c r="L166" s="111"/>
      <c r="P166" s="169"/>
    </row>
    <row r="167" spans="2:22" ht="12" customHeight="1" thickBot="1">
      <c r="C167" s="124" t="s">
        <v>157</v>
      </c>
      <c r="D167" s="124"/>
      <c r="E167" s="124"/>
      <c r="F167" s="124"/>
      <c r="G167" s="124"/>
      <c r="H167" s="125"/>
      <c r="I167" s="124"/>
      <c r="J167" s="124"/>
      <c r="K167" s="124"/>
      <c r="L167" s="124"/>
      <c r="M167" s="12"/>
      <c r="N167" s="12"/>
      <c r="P167" s="169"/>
    </row>
    <row r="168" spans="2:22" ht="12" customHeight="1">
      <c r="C168" s="126"/>
      <c r="D168" s="126"/>
      <c r="E168" s="126"/>
      <c r="F168" s="126"/>
      <c r="G168" s="126"/>
      <c r="H168" s="328"/>
      <c r="I168" s="328"/>
      <c r="J168" s="328"/>
      <c r="K168" s="320" t="s">
        <v>0</v>
      </c>
      <c r="L168" s="320"/>
      <c r="N168" s="64" t="s">
        <v>1</v>
      </c>
      <c r="P168" s="169"/>
    </row>
    <row r="169" spans="2:22" ht="12" customHeight="1">
      <c r="C169" s="96" t="s">
        <v>12</v>
      </c>
      <c r="D169" s="127"/>
      <c r="E169" s="127"/>
      <c r="F169" s="127"/>
      <c r="G169" s="127"/>
      <c r="H169" s="70"/>
      <c r="I169" s="72"/>
      <c r="J169" s="10"/>
      <c r="K169" s="70">
        <v>2019</v>
      </c>
      <c r="L169" s="72">
        <v>2018</v>
      </c>
      <c r="M169" s="7"/>
      <c r="N169" s="252">
        <v>2018</v>
      </c>
      <c r="P169" s="169"/>
    </row>
    <row r="170" spans="2:22" ht="12" customHeight="1">
      <c r="C170" s="160" t="s">
        <v>144</v>
      </c>
      <c r="H170" s="111"/>
      <c r="I170" s="129"/>
      <c r="J170" s="10"/>
      <c r="K170" s="111"/>
      <c r="L170" s="111"/>
      <c r="M170" s="7"/>
      <c r="N170" s="75"/>
      <c r="P170" s="169"/>
    </row>
    <row r="171" spans="2:22" ht="12" customHeight="1">
      <c r="C171" s="73" t="s">
        <v>145</v>
      </c>
      <c r="H171" s="111"/>
      <c r="I171" s="129"/>
      <c r="K171" s="111">
        <v>378</v>
      </c>
      <c r="L171" s="111">
        <v>382</v>
      </c>
      <c r="M171" s="7"/>
      <c r="N171" s="111">
        <v>381</v>
      </c>
      <c r="P171" s="169"/>
    </row>
    <row r="172" spans="2:22" ht="12" customHeight="1">
      <c r="C172" s="73" t="s">
        <v>146</v>
      </c>
      <c r="H172" s="111"/>
      <c r="I172" s="129"/>
      <c r="K172" s="111">
        <v>125</v>
      </c>
      <c r="L172" s="111">
        <v>145.80000000000001</v>
      </c>
      <c r="M172" s="7"/>
      <c r="N172" s="111">
        <v>140.6</v>
      </c>
      <c r="P172" s="169"/>
    </row>
    <row r="173" spans="2:22" ht="12" customHeight="1">
      <c r="C173" s="73" t="s">
        <v>147</v>
      </c>
      <c r="H173" s="111"/>
      <c r="I173" s="129"/>
      <c r="K173" s="111">
        <v>208.7</v>
      </c>
      <c r="L173" s="111">
        <v>235.1</v>
      </c>
      <c r="M173" s="7"/>
      <c r="N173" s="111">
        <v>228.7</v>
      </c>
      <c r="P173" s="169"/>
    </row>
    <row r="174" spans="2:22" ht="12" customHeight="1">
      <c r="C174" s="73" t="s">
        <v>148</v>
      </c>
      <c r="H174" s="111"/>
      <c r="I174" s="129"/>
      <c r="K174" s="111">
        <v>170</v>
      </c>
      <c r="L174" s="111">
        <v>235</v>
      </c>
      <c r="M174" s="7"/>
      <c r="N174" s="111">
        <v>265</v>
      </c>
      <c r="P174" s="169"/>
    </row>
    <row r="175" spans="2:22" ht="12" customHeight="1">
      <c r="C175" s="160" t="s">
        <v>149</v>
      </c>
      <c r="H175" s="111"/>
      <c r="I175" s="129"/>
      <c r="K175" s="111"/>
      <c r="L175" s="111"/>
      <c r="M175" s="7"/>
      <c r="N175" s="111"/>
      <c r="P175" s="169"/>
    </row>
    <row r="176" spans="2:22" ht="12" customHeight="1">
      <c r="C176" s="73" t="s">
        <v>150</v>
      </c>
      <c r="H176" s="111"/>
      <c r="I176" s="129"/>
      <c r="K176" s="111">
        <v>0</v>
      </c>
      <c r="L176" s="111">
        <v>26</v>
      </c>
      <c r="M176" s="7"/>
      <c r="N176" s="111">
        <v>0</v>
      </c>
      <c r="P176" s="169"/>
    </row>
    <row r="177" spans="3:23" ht="12" customHeight="1">
      <c r="C177" s="73" t="s">
        <v>151</v>
      </c>
      <c r="H177" s="111"/>
      <c r="I177" s="129"/>
      <c r="K177" s="111">
        <v>212</v>
      </c>
      <c r="L177" s="111">
        <v>212</v>
      </c>
      <c r="M177" s="7"/>
      <c r="N177" s="111">
        <v>212</v>
      </c>
      <c r="P177" s="169"/>
    </row>
    <row r="178" spans="3:23" ht="12" customHeight="1">
      <c r="C178" s="68" t="s">
        <v>158</v>
      </c>
      <c r="D178" s="6"/>
      <c r="E178" s="6"/>
      <c r="F178" s="6"/>
      <c r="G178" s="6"/>
      <c r="H178" s="114"/>
      <c r="I178" s="71"/>
      <c r="K178" s="112">
        <f>SUM(K171:K177)</f>
        <v>1093.7</v>
      </c>
      <c r="L178" s="112">
        <v>1235.9000000000001</v>
      </c>
      <c r="M178" s="11"/>
      <c r="N178" s="112">
        <v>1227.3</v>
      </c>
      <c r="P178" s="169"/>
    </row>
    <row r="179" spans="3:23" ht="12" customHeight="1">
      <c r="C179" s="73" t="s">
        <v>258</v>
      </c>
      <c r="D179" s="10"/>
      <c r="E179" s="10"/>
      <c r="F179" s="10"/>
      <c r="G179" s="10"/>
      <c r="H179" s="111"/>
      <c r="I179" s="129"/>
      <c r="K179" s="111">
        <v>-221.2</v>
      </c>
      <c r="L179" s="193">
        <v>-77.2</v>
      </c>
      <c r="M179" s="8"/>
      <c r="N179" s="193">
        <v>-51.2</v>
      </c>
      <c r="P179" s="169"/>
    </row>
    <row r="180" spans="3:23" ht="12" customHeight="1">
      <c r="C180" s="73" t="s">
        <v>152</v>
      </c>
      <c r="D180" s="10"/>
      <c r="E180" s="10"/>
      <c r="F180" s="10"/>
      <c r="G180" s="10"/>
      <c r="H180" s="111"/>
      <c r="I180" s="129"/>
      <c r="K180" s="111">
        <v>-7.8</v>
      </c>
      <c r="L180" s="193">
        <v>-12.6</v>
      </c>
      <c r="M180" s="8"/>
      <c r="N180" s="193">
        <v>-11.4</v>
      </c>
      <c r="P180" s="169"/>
    </row>
    <row r="181" spans="3:23" ht="12" customHeight="1">
      <c r="C181" s="68" t="s">
        <v>259</v>
      </c>
      <c r="D181" s="6"/>
      <c r="E181" s="6"/>
      <c r="F181" s="6"/>
      <c r="G181" s="6"/>
      <c r="H181" s="114"/>
      <c r="I181" s="71"/>
      <c r="K181" s="112">
        <f>SUM(K178:K180)</f>
        <v>864.7</v>
      </c>
      <c r="L181" s="112">
        <v>1146.1000000000001</v>
      </c>
      <c r="M181" s="11"/>
      <c r="N181" s="112">
        <v>1164.6999999999998</v>
      </c>
      <c r="P181" s="169"/>
      <c r="Q181" s="260"/>
      <c r="R181" s="283"/>
      <c r="S181" s="284"/>
      <c r="T181" s="285"/>
      <c r="U181" s="296"/>
    </row>
    <row r="182" spans="3:23" ht="12" customHeight="1">
      <c r="C182" s="187" t="s">
        <v>288</v>
      </c>
      <c r="D182" s="8"/>
      <c r="E182" s="8"/>
      <c r="F182" s="8"/>
      <c r="G182" s="8"/>
      <c r="H182" s="111"/>
      <c r="I182" s="129"/>
      <c r="J182" s="7"/>
      <c r="K182" s="111"/>
      <c r="L182" s="111"/>
      <c r="M182" s="8"/>
      <c r="N182" s="111"/>
      <c r="P182" s="169"/>
    </row>
    <row r="183" spans="3:23" ht="12" customHeight="1">
      <c r="C183" s="77"/>
      <c r="D183" s="10"/>
      <c r="E183" s="10"/>
      <c r="F183" s="10"/>
      <c r="G183" s="10"/>
      <c r="H183" s="111"/>
      <c r="I183" s="129"/>
      <c r="K183" s="111"/>
      <c r="L183" s="111"/>
      <c r="M183" s="8"/>
      <c r="N183" s="111"/>
      <c r="P183" s="169"/>
    </row>
    <row r="184" spans="3:23" ht="12" customHeight="1">
      <c r="C184" s="73"/>
      <c r="H184" s="111"/>
      <c r="I184" s="129"/>
      <c r="K184" s="111"/>
      <c r="L184" s="111"/>
      <c r="M184" s="111"/>
      <c r="N184" s="111"/>
      <c r="P184" s="169"/>
    </row>
    <row r="185" spans="3:23" ht="12" customHeight="1" thickBot="1">
      <c r="C185" s="159" t="s">
        <v>153</v>
      </c>
      <c r="D185" s="124"/>
      <c r="E185" s="124"/>
      <c r="F185" s="124"/>
      <c r="G185" s="124"/>
      <c r="H185" s="125"/>
      <c r="I185" s="124"/>
      <c r="J185" s="124"/>
      <c r="K185" s="124"/>
      <c r="L185" s="124"/>
      <c r="M185" s="13"/>
      <c r="N185" s="13"/>
      <c r="P185" s="169"/>
    </row>
    <row r="186" spans="3:23" ht="12" customHeight="1">
      <c r="C186" s="126"/>
      <c r="D186" s="126"/>
      <c r="E186" s="126"/>
      <c r="F186" s="126"/>
      <c r="G186" s="126"/>
      <c r="H186" s="328"/>
      <c r="I186" s="328"/>
      <c r="J186" s="328"/>
      <c r="K186" s="320" t="s">
        <v>0</v>
      </c>
      <c r="L186" s="320"/>
      <c r="M186" s="7"/>
      <c r="N186" s="251" t="s">
        <v>1</v>
      </c>
      <c r="P186" s="169"/>
    </row>
    <row r="187" spans="3:23" ht="12" customHeight="1">
      <c r="C187" s="96" t="s">
        <v>12</v>
      </c>
      <c r="D187" s="127"/>
      <c r="E187" s="127"/>
      <c r="F187" s="127"/>
      <c r="G187" s="127"/>
      <c r="H187" s="70"/>
      <c r="I187" s="72"/>
      <c r="J187" s="10"/>
      <c r="K187" s="70">
        <v>2019</v>
      </c>
      <c r="L187" s="72">
        <v>2018</v>
      </c>
      <c r="M187" s="7"/>
      <c r="N187" s="252">
        <v>2018</v>
      </c>
      <c r="P187" s="169"/>
    </row>
    <row r="188" spans="3:23" ht="12" customHeight="1">
      <c r="C188" s="160" t="s">
        <v>144</v>
      </c>
      <c r="H188" s="111"/>
      <c r="I188" s="129"/>
      <c r="K188" s="111"/>
      <c r="L188" s="111"/>
      <c r="M188" s="111"/>
      <c r="N188" s="111"/>
      <c r="P188" s="169"/>
    </row>
    <row r="189" spans="3:23" ht="12" customHeight="1">
      <c r="C189" s="73" t="s">
        <v>148</v>
      </c>
      <c r="H189" s="111"/>
      <c r="I189" s="129"/>
      <c r="K189" s="111">
        <v>180</v>
      </c>
      <c r="L189" s="111">
        <v>115</v>
      </c>
      <c r="M189" s="111"/>
      <c r="N189" s="111">
        <v>85</v>
      </c>
      <c r="P189" s="169"/>
      <c r="S189" s="310"/>
    </row>
    <row r="190" spans="3:23" ht="12" customHeight="1">
      <c r="C190" s="160" t="s">
        <v>149</v>
      </c>
      <c r="H190" s="111"/>
      <c r="I190" s="129"/>
      <c r="K190" s="111"/>
      <c r="L190" s="111"/>
      <c r="M190" s="111"/>
      <c r="N190" s="111"/>
      <c r="P190" s="169"/>
      <c r="S190" s="307"/>
      <c r="T190" s="307"/>
      <c r="U190" s="307"/>
      <c r="W190" s="307"/>
    </row>
    <row r="191" spans="3:23" ht="12" customHeight="1">
      <c r="C191" s="73" t="s">
        <v>154</v>
      </c>
      <c r="H191" s="111"/>
      <c r="I191" s="129"/>
      <c r="K191" s="111">
        <v>5.5066079295154182</v>
      </c>
      <c r="L191" s="111">
        <v>6.1</v>
      </c>
      <c r="M191" s="111"/>
      <c r="N191" s="111">
        <v>5.8</v>
      </c>
      <c r="P191" s="169"/>
      <c r="T191" s="307"/>
    </row>
    <row r="192" spans="3:23" ht="12" customHeight="1">
      <c r="C192" s="73" t="s">
        <v>155</v>
      </c>
      <c r="H192" s="111"/>
      <c r="I192" s="129"/>
      <c r="K192" s="111">
        <v>9.1</v>
      </c>
      <c r="L192" s="111">
        <v>7.4</v>
      </c>
      <c r="M192" s="111"/>
      <c r="N192" s="111">
        <v>12.3</v>
      </c>
      <c r="P192" s="169"/>
      <c r="T192" s="307"/>
    </row>
    <row r="193" spans="3:19" ht="12" customHeight="1">
      <c r="C193" s="68" t="s">
        <v>65</v>
      </c>
      <c r="D193" s="15"/>
      <c r="E193" s="15"/>
      <c r="F193" s="15"/>
      <c r="G193" s="15"/>
      <c r="H193" s="112"/>
      <c r="I193" s="161"/>
      <c r="K193" s="112">
        <f>SUM(K189:K192)</f>
        <v>194.60660792951541</v>
      </c>
      <c r="L193" s="112">
        <v>128.5</v>
      </c>
      <c r="M193" s="111"/>
      <c r="N193" s="112">
        <v>103.1</v>
      </c>
      <c r="P193" s="169"/>
    </row>
    <row r="194" spans="3:19" ht="12" customHeight="1">
      <c r="C194" s="73"/>
      <c r="H194" s="111"/>
      <c r="I194" s="129"/>
      <c r="K194" s="111"/>
      <c r="L194" s="111"/>
      <c r="M194" s="111"/>
      <c r="N194" s="111"/>
      <c r="P194" s="169"/>
    </row>
    <row r="195" spans="3:19" ht="12" customHeight="1">
      <c r="C195" s="73"/>
      <c r="H195" s="111"/>
      <c r="I195" s="129"/>
      <c r="K195" s="111"/>
      <c r="L195" s="111"/>
      <c r="M195" s="111"/>
      <c r="N195" s="111"/>
      <c r="P195" s="169"/>
    </row>
    <row r="196" spans="3:19" ht="12" customHeight="1" thickBot="1">
      <c r="C196" s="159" t="s">
        <v>178</v>
      </c>
      <c r="D196" s="124"/>
      <c r="E196" s="124"/>
      <c r="F196" s="124"/>
      <c r="G196" s="124"/>
      <c r="H196" s="125"/>
      <c r="I196" s="124"/>
      <c r="J196" s="124"/>
      <c r="K196" s="124"/>
      <c r="L196" s="124"/>
      <c r="M196" s="60"/>
      <c r="N196" s="60"/>
      <c r="P196" s="169"/>
    </row>
    <row r="197" spans="3:19" ht="12" customHeight="1">
      <c r="C197" s="126"/>
      <c r="D197" s="126"/>
      <c r="E197" s="126"/>
      <c r="F197" s="126"/>
      <c r="G197" s="126"/>
      <c r="H197" s="328"/>
      <c r="I197" s="328"/>
      <c r="J197" s="328"/>
      <c r="K197" s="320" t="s">
        <v>0</v>
      </c>
      <c r="L197" s="320"/>
      <c r="M197" s="4"/>
      <c r="N197" s="64" t="s">
        <v>1</v>
      </c>
      <c r="P197" s="169"/>
    </row>
    <row r="198" spans="3:19" ht="12" customHeight="1">
      <c r="C198" s="127" t="s">
        <v>12</v>
      </c>
      <c r="D198" s="127"/>
      <c r="E198" s="127"/>
      <c r="F198" s="127"/>
      <c r="G198" s="127"/>
      <c r="H198" s="70"/>
      <c r="I198" s="72"/>
      <c r="J198" s="69"/>
      <c r="K198" s="70">
        <v>2019</v>
      </c>
      <c r="L198" s="72">
        <v>2018</v>
      </c>
      <c r="M198" s="4"/>
      <c r="N198" s="61">
        <v>2018</v>
      </c>
      <c r="P198" s="169"/>
    </row>
    <row r="199" spans="3:19" ht="12" customHeight="1">
      <c r="C199" s="73" t="s">
        <v>234</v>
      </c>
      <c r="D199" s="65"/>
      <c r="E199" s="65"/>
      <c r="F199" s="65"/>
      <c r="G199" s="65"/>
      <c r="H199" s="128"/>
      <c r="I199" s="129"/>
      <c r="J199" s="196"/>
      <c r="K199" s="201">
        <f>-K178</f>
        <v>-1093.7</v>
      </c>
      <c r="L199" s="201">
        <v>-1235.9000000000001</v>
      </c>
      <c r="M199" s="201"/>
      <c r="N199" s="201">
        <v>-1227.3</v>
      </c>
      <c r="P199" s="169"/>
      <c r="S199" s="311"/>
    </row>
    <row r="200" spans="3:19" ht="12" customHeight="1">
      <c r="C200" s="65" t="s">
        <v>44</v>
      </c>
      <c r="D200" s="65"/>
      <c r="E200" s="65"/>
      <c r="F200" s="65"/>
      <c r="G200" s="65"/>
      <c r="H200" s="128"/>
      <c r="I200" s="129"/>
      <c r="J200" s="69"/>
      <c r="K200" s="201">
        <v>36</v>
      </c>
      <c r="L200" s="201">
        <v>44.5</v>
      </c>
      <c r="M200" s="201"/>
      <c r="N200" s="201">
        <v>74.5</v>
      </c>
      <c r="P200" s="169"/>
    </row>
    <row r="201" spans="3:19" ht="12" customHeight="1">
      <c r="C201" s="65" t="s">
        <v>212</v>
      </c>
      <c r="D201" s="65"/>
      <c r="E201" s="65"/>
      <c r="F201" s="65"/>
      <c r="G201" s="65"/>
      <c r="H201" s="128"/>
      <c r="I201" s="129"/>
      <c r="J201" s="69"/>
      <c r="K201" s="201">
        <v>41.800000000000004</v>
      </c>
      <c r="L201" s="201">
        <v>42.4</v>
      </c>
      <c r="M201" s="201"/>
      <c r="N201" s="201">
        <v>43.2</v>
      </c>
      <c r="P201" s="169"/>
    </row>
    <row r="202" spans="3:19" ht="12" customHeight="1">
      <c r="C202" s="68" t="s">
        <v>237</v>
      </c>
      <c r="D202" s="68"/>
      <c r="E202" s="68"/>
      <c r="F202" s="68"/>
      <c r="G202" s="68"/>
      <c r="H202" s="195"/>
      <c r="I202" s="161"/>
      <c r="J202" s="69"/>
      <c r="K202" s="200">
        <f>SUM(K199:K201)</f>
        <v>-1015.9000000000001</v>
      </c>
      <c r="L202" s="200">
        <v>-1149</v>
      </c>
      <c r="M202" s="202"/>
      <c r="N202" s="200">
        <v>-1109.5999999999999</v>
      </c>
      <c r="P202" s="169"/>
    </row>
    <row r="203" spans="3:19" ht="12" customHeight="1">
      <c r="C203" s="77"/>
      <c r="D203" s="77"/>
      <c r="E203" s="77"/>
      <c r="F203" s="77"/>
      <c r="G203" s="77"/>
      <c r="H203" s="217"/>
      <c r="I203" s="218"/>
      <c r="J203" s="69"/>
      <c r="K203" s="201"/>
      <c r="L203" s="201"/>
      <c r="M203" s="201"/>
      <c r="N203" s="201"/>
      <c r="P203" s="169"/>
    </row>
    <row r="204" spans="3:19" ht="12" customHeight="1">
      <c r="C204" s="65" t="s">
        <v>221</v>
      </c>
      <c r="D204" s="65"/>
      <c r="E204" s="65"/>
      <c r="F204" s="65"/>
      <c r="G204" s="65"/>
      <c r="H204" s="128"/>
      <c r="I204" s="129"/>
      <c r="J204" s="196"/>
      <c r="K204" s="201">
        <v>-48.9</v>
      </c>
      <c r="L204" s="201">
        <v>-2.8</v>
      </c>
      <c r="M204" s="201"/>
      <c r="N204" s="201">
        <v>-3.2</v>
      </c>
      <c r="P204" s="169"/>
    </row>
    <row r="205" spans="3:19" ht="12" customHeight="1">
      <c r="C205" s="65" t="s">
        <v>222</v>
      </c>
      <c r="D205" s="65"/>
      <c r="E205" s="65"/>
      <c r="F205" s="65"/>
      <c r="G205" s="65"/>
      <c r="H205" s="128"/>
      <c r="I205" s="129"/>
      <c r="J205" s="196"/>
      <c r="K205" s="201">
        <v>-155.5</v>
      </c>
      <c r="L205" s="201">
        <v>0</v>
      </c>
      <c r="M205" s="201"/>
      <c r="N205" s="201">
        <v>0</v>
      </c>
      <c r="P205" s="169"/>
    </row>
    <row r="206" spans="3:19" ht="12" customHeight="1">
      <c r="C206" s="68" t="s">
        <v>235</v>
      </c>
      <c r="D206" s="130"/>
      <c r="E206" s="130"/>
      <c r="F206" s="130"/>
      <c r="G206" s="130"/>
      <c r="H206" s="194"/>
      <c r="I206" s="71"/>
      <c r="J206" s="69"/>
      <c r="K206" s="199">
        <f>SUM(K202:K205)</f>
        <v>-1220.3000000000002</v>
      </c>
      <c r="L206" s="199">
        <v>-1151.8</v>
      </c>
      <c r="M206" s="63"/>
      <c r="N206" s="199">
        <v>-1112.8</v>
      </c>
      <c r="P206" s="169"/>
    </row>
    <row r="207" spans="3:19" ht="12" customHeight="1">
      <c r="C207" s="187" t="s">
        <v>238</v>
      </c>
      <c r="D207" s="65"/>
      <c r="E207" s="65"/>
      <c r="F207" s="65"/>
      <c r="G207" s="65"/>
      <c r="H207" s="128"/>
      <c r="I207" s="129"/>
      <c r="J207" s="69"/>
      <c r="K207" s="128"/>
      <c r="L207" s="129"/>
      <c r="M207" s="4"/>
      <c r="N207" s="69"/>
      <c r="P207" s="169"/>
    </row>
    <row r="208" spans="3:19" ht="12" customHeight="1">
      <c r="H208" s="111"/>
      <c r="I208" s="129"/>
      <c r="K208" s="111"/>
      <c r="L208" s="111"/>
      <c r="P208" s="169"/>
    </row>
    <row r="209" spans="2:25" ht="12" customHeight="1">
      <c r="H209" s="111"/>
      <c r="I209" s="129"/>
      <c r="K209" s="111"/>
      <c r="L209" s="111"/>
      <c r="P209" s="169"/>
      <c r="T209" s="312"/>
      <c r="U209" s="312"/>
      <c r="V209" s="313"/>
      <c r="W209" s="313"/>
      <c r="X209" s="313"/>
      <c r="Y209" s="313"/>
    </row>
    <row r="210" spans="2:25" ht="12" customHeight="1">
      <c r="B210" s="233" t="s">
        <v>159</v>
      </c>
      <c r="C210" s="77"/>
      <c r="H210" s="111"/>
      <c r="I210" s="129"/>
      <c r="K210" s="111"/>
      <c r="L210" s="111"/>
      <c r="P210" s="169"/>
    </row>
    <row r="211" spans="2:25" ht="12" customHeight="1">
      <c r="H211" s="111"/>
      <c r="I211" s="129"/>
      <c r="K211" s="111"/>
      <c r="L211" s="111"/>
      <c r="P211" s="169"/>
    </row>
    <row r="212" spans="2:25" ht="12" customHeight="1" thickBot="1">
      <c r="C212" s="162" t="s">
        <v>160</v>
      </c>
      <c r="D212" s="12"/>
      <c r="E212" s="12"/>
      <c r="F212" s="12"/>
      <c r="G212" s="12"/>
      <c r="M212" s="12"/>
      <c r="N212" s="12"/>
      <c r="P212" s="169"/>
    </row>
    <row r="213" spans="2:25" ht="12" customHeight="1">
      <c r="C213" s="126"/>
      <c r="D213" s="126"/>
      <c r="E213" s="126"/>
      <c r="F213" s="126"/>
      <c r="G213" s="126"/>
      <c r="H213" s="325" t="s">
        <v>11</v>
      </c>
      <c r="I213" s="325"/>
      <c r="J213" s="325"/>
      <c r="K213" s="327" t="s">
        <v>7</v>
      </c>
      <c r="L213" s="327"/>
      <c r="N213" s="4" t="s">
        <v>135</v>
      </c>
      <c r="P213" s="169"/>
    </row>
    <row r="214" spans="2:25" ht="12" customHeight="1">
      <c r="C214" s="126"/>
      <c r="D214" s="126"/>
      <c r="E214" s="126"/>
      <c r="F214" s="126"/>
      <c r="G214" s="126"/>
      <c r="H214" s="326" t="s">
        <v>0</v>
      </c>
      <c r="I214" s="326"/>
      <c r="J214" s="326"/>
      <c r="K214" s="320" t="s">
        <v>0</v>
      </c>
      <c r="L214" s="320"/>
      <c r="N214" s="64" t="s">
        <v>1</v>
      </c>
      <c r="P214" s="169"/>
    </row>
    <row r="215" spans="2:25" ht="12" customHeight="1">
      <c r="C215" s="166"/>
      <c r="D215" s="65"/>
      <c r="E215" s="65"/>
      <c r="F215" s="65"/>
      <c r="G215" s="65"/>
      <c r="H215" s="70">
        <v>2019</v>
      </c>
      <c r="I215" s="72">
        <v>2018</v>
      </c>
      <c r="K215" s="70">
        <v>2019</v>
      </c>
      <c r="L215" s="72">
        <v>2018</v>
      </c>
      <c r="N215" s="61">
        <v>2018</v>
      </c>
      <c r="P215" s="169"/>
    </row>
    <row r="216" spans="2:25" ht="12" customHeight="1">
      <c r="C216" s="163" t="s">
        <v>161</v>
      </c>
      <c r="H216" s="214">
        <v>9.3146333788350785E-2</v>
      </c>
      <c r="I216" s="214">
        <v>-0.1</v>
      </c>
      <c r="J216" s="207"/>
      <c r="K216" s="208">
        <v>-0.2441040861935794</v>
      </c>
      <c r="L216" s="206">
        <v>-0.19</v>
      </c>
      <c r="M216" s="207"/>
      <c r="N216" s="209">
        <v>-0.25961733208617055</v>
      </c>
      <c r="P216" s="169"/>
      <c r="Q216" s="260"/>
      <c r="R216" s="314"/>
      <c r="S216" s="314"/>
      <c r="T216" s="314"/>
      <c r="U216" s="314"/>
      <c r="V216" s="314"/>
    </row>
    <row r="217" spans="2:25" ht="12" customHeight="1">
      <c r="C217" s="164" t="s">
        <v>162</v>
      </c>
      <c r="D217" s="118"/>
      <c r="E217" s="118"/>
      <c r="F217" s="118"/>
      <c r="G217" s="10"/>
      <c r="H217" s="215">
        <v>9.2716716465903778E-2</v>
      </c>
      <c r="I217" s="191">
        <v>-0.1</v>
      </c>
      <c r="J217" s="207"/>
      <c r="K217" s="210">
        <v>-0.24294307665032455</v>
      </c>
      <c r="L217" s="191">
        <v>-0.19</v>
      </c>
      <c r="M217" s="207"/>
      <c r="N217" s="191">
        <v>-0.25776575947449498</v>
      </c>
      <c r="P217" s="169"/>
      <c r="Q217" s="260"/>
      <c r="R217" s="314"/>
      <c r="S217" s="314"/>
      <c r="T217" s="314"/>
      <c r="U217" s="314"/>
      <c r="V217" s="314"/>
    </row>
    <row r="218" spans="2:25" ht="12" customHeight="1">
      <c r="C218" s="165" t="s">
        <v>163</v>
      </c>
      <c r="F218" s="7"/>
      <c r="G218" s="7"/>
      <c r="H218" s="175">
        <v>338578257</v>
      </c>
      <c r="I218" s="175">
        <v>338575506</v>
      </c>
      <c r="J218" s="176"/>
      <c r="K218" s="175">
        <v>338578257</v>
      </c>
      <c r="L218" s="175">
        <v>338574220</v>
      </c>
      <c r="M218" s="176"/>
      <c r="N218" s="175">
        <v>338575238</v>
      </c>
      <c r="P218" s="169"/>
    </row>
    <row r="219" spans="2:25" ht="12" customHeight="1">
      <c r="C219" s="165" t="s">
        <v>164</v>
      </c>
      <c r="H219" s="175">
        <v>340147112</v>
      </c>
      <c r="I219" s="175">
        <v>340596892</v>
      </c>
      <c r="J219" s="176"/>
      <c r="K219" s="175">
        <v>340196301</v>
      </c>
      <c r="L219" s="175">
        <v>341080049</v>
      </c>
      <c r="M219" s="176"/>
      <c r="N219" s="175">
        <v>341007278</v>
      </c>
      <c r="P219" s="169"/>
      <c r="V219" s="315"/>
    </row>
    <row r="220" spans="2:25" ht="12" customHeight="1">
      <c r="H220" s="111"/>
      <c r="I220" s="129"/>
      <c r="K220" s="111"/>
      <c r="L220" s="111"/>
      <c r="P220" s="169"/>
    </row>
    <row r="221" spans="2:25" ht="12" customHeight="1">
      <c r="H221" s="111"/>
      <c r="I221" s="129"/>
      <c r="K221" s="111"/>
      <c r="L221" s="111"/>
      <c r="P221" s="169"/>
    </row>
    <row r="222" spans="2:25" ht="12" customHeight="1">
      <c r="B222" s="233" t="s">
        <v>165</v>
      </c>
      <c r="C222" s="167"/>
      <c r="H222" s="111"/>
      <c r="I222" s="129"/>
      <c r="K222" s="111"/>
      <c r="L222" s="111"/>
      <c r="P222" s="169"/>
    </row>
    <row r="223" spans="2:25" ht="12" customHeight="1">
      <c r="H223" s="111"/>
      <c r="I223" s="129"/>
      <c r="K223" s="111"/>
      <c r="L223" s="111"/>
      <c r="P223" s="169"/>
    </row>
    <row r="224" spans="2:25" ht="12" customHeight="1" thickBot="1">
      <c r="C224" s="124" t="s">
        <v>171</v>
      </c>
      <c r="D224" s="12"/>
      <c r="E224" s="12"/>
      <c r="F224" s="12"/>
      <c r="G224" s="12"/>
      <c r="M224" s="12"/>
      <c r="N224" s="12"/>
      <c r="P224" s="169"/>
    </row>
    <row r="225" spans="2:22" ht="12" customHeight="1">
      <c r="C225" s="126"/>
      <c r="D225" s="126"/>
      <c r="E225" s="126"/>
      <c r="F225" s="126"/>
      <c r="G225" s="126"/>
      <c r="H225" s="325" t="s">
        <v>11</v>
      </c>
      <c r="I225" s="325"/>
      <c r="J225" s="325"/>
      <c r="K225" s="327" t="s">
        <v>7</v>
      </c>
      <c r="L225" s="327"/>
      <c r="N225" s="4" t="s">
        <v>135</v>
      </c>
      <c r="P225" s="169"/>
      <c r="Q225" s="14"/>
    </row>
    <row r="226" spans="2:22" ht="12" customHeight="1">
      <c r="C226" s="126"/>
      <c r="D226" s="126"/>
      <c r="E226" s="126"/>
      <c r="F226" s="126"/>
      <c r="G226" s="126"/>
      <c r="H226" s="326" t="s">
        <v>0</v>
      </c>
      <c r="I226" s="326"/>
      <c r="J226" s="326"/>
      <c r="K226" s="320" t="s">
        <v>0</v>
      </c>
      <c r="L226" s="320"/>
      <c r="N226" s="64" t="s">
        <v>1</v>
      </c>
      <c r="P226" s="169"/>
    </row>
    <row r="227" spans="2:22" ht="12" customHeight="1">
      <c r="C227" s="96" t="s">
        <v>12</v>
      </c>
      <c r="D227" s="127"/>
      <c r="E227" s="127"/>
      <c r="F227" s="127"/>
      <c r="G227" s="65"/>
      <c r="H227" s="70">
        <v>2019</v>
      </c>
      <c r="I227" s="72">
        <v>2018</v>
      </c>
      <c r="K227" s="70">
        <v>2019</v>
      </c>
      <c r="L227" s="72">
        <v>2018</v>
      </c>
      <c r="N227" s="61">
        <v>2018</v>
      </c>
      <c r="P227" s="169"/>
    </row>
    <row r="228" spans="2:22" ht="12" customHeight="1">
      <c r="H228" s="111"/>
      <c r="I228" s="111"/>
      <c r="J228" s="111"/>
      <c r="K228" s="111"/>
      <c r="L228" s="111"/>
      <c r="M228" s="111"/>
      <c r="N228" s="111"/>
      <c r="P228" s="169"/>
    </row>
    <row r="229" spans="2:22" ht="12" customHeight="1">
      <c r="C229" s="73" t="s">
        <v>166</v>
      </c>
      <c r="H229" s="111">
        <v>-12.700000000000001</v>
      </c>
      <c r="I229" s="111">
        <v>-1</v>
      </c>
      <c r="J229" s="111"/>
      <c r="K229" s="111">
        <v>-16.8</v>
      </c>
      <c r="L229" s="111">
        <v>12.4</v>
      </c>
      <c r="M229" s="111"/>
      <c r="N229" s="111">
        <v>11.6</v>
      </c>
      <c r="P229" s="169"/>
    </row>
    <row r="230" spans="2:22" ht="12" customHeight="1">
      <c r="C230" s="83" t="s">
        <v>167</v>
      </c>
      <c r="G230" s="10"/>
      <c r="H230" s="111">
        <v>0</v>
      </c>
      <c r="I230" s="111">
        <v>0</v>
      </c>
      <c r="J230" s="111"/>
      <c r="K230" s="111">
        <v>0</v>
      </c>
      <c r="L230" s="111">
        <v>0</v>
      </c>
      <c r="M230" s="111"/>
      <c r="N230" s="111">
        <v>0</v>
      </c>
      <c r="P230" s="169"/>
    </row>
    <row r="231" spans="2:22" ht="12" customHeight="1">
      <c r="C231" s="131" t="s">
        <v>29</v>
      </c>
      <c r="D231" s="6"/>
      <c r="E231" s="6"/>
      <c r="F231" s="6"/>
      <c r="G231" s="10"/>
      <c r="H231" s="112">
        <f>SUM(H229:H230)</f>
        <v>-12.700000000000001</v>
      </c>
      <c r="I231" s="112">
        <v>-1</v>
      </c>
      <c r="J231" s="111"/>
      <c r="K231" s="112">
        <f>SUM(K229:K230)</f>
        <v>-16.8</v>
      </c>
      <c r="L231" s="112">
        <v>12.4</v>
      </c>
      <c r="M231" s="111"/>
      <c r="N231" s="112">
        <v>11.6</v>
      </c>
      <c r="P231" s="169"/>
      <c r="Q231" s="260"/>
      <c r="R231" s="314"/>
      <c r="S231" s="314"/>
      <c r="T231" s="314"/>
      <c r="U231" s="314"/>
      <c r="V231" s="314"/>
    </row>
    <row r="232" spans="2:22" ht="12" customHeight="1">
      <c r="C232" s="84" t="s">
        <v>168</v>
      </c>
      <c r="G232" s="10"/>
      <c r="H232" s="111">
        <v>-0.40000000000000013</v>
      </c>
      <c r="I232" s="111">
        <v>-0.5</v>
      </c>
      <c r="J232" s="111"/>
      <c r="K232" s="111">
        <v>1.4</v>
      </c>
      <c r="L232" s="111">
        <v>-0.5</v>
      </c>
      <c r="M232" s="111"/>
      <c r="N232" s="111">
        <v>-4.4000000000000004</v>
      </c>
      <c r="P232" s="169"/>
    </row>
    <row r="233" spans="2:22" ht="12" customHeight="1">
      <c r="C233" s="160" t="s">
        <v>169</v>
      </c>
      <c r="G233" s="10"/>
      <c r="H233" s="111">
        <v>-0.2</v>
      </c>
      <c r="I233" s="111">
        <v>0.4</v>
      </c>
      <c r="J233" s="111"/>
      <c r="K233" s="111">
        <v>0</v>
      </c>
      <c r="L233" s="111">
        <v>0.4</v>
      </c>
      <c r="M233" s="111"/>
      <c r="N233" s="111">
        <v>-0.4</v>
      </c>
      <c r="P233" s="169"/>
      <c r="R233" s="269"/>
    </row>
    <row r="234" spans="2:22" ht="12" customHeight="1">
      <c r="C234" s="131" t="s">
        <v>30</v>
      </c>
      <c r="D234" s="6"/>
      <c r="E234" s="6"/>
      <c r="F234" s="6"/>
      <c r="G234" s="10"/>
      <c r="H234" s="112">
        <f>SUM(H232:H233)</f>
        <v>-0.60000000000000009</v>
      </c>
      <c r="I234" s="112">
        <v>-9.9999999999999978E-2</v>
      </c>
      <c r="J234" s="111"/>
      <c r="K234" s="112">
        <f>SUM(K232:K233)</f>
        <v>1.4</v>
      </c>
      <c r="L234" s="112">
        <v>-9.9999999999999978E-2</v>
      </c>
      <c r="M234" s="111"/>
      <c r="N234" s="112">
        <v>-4.8000000000000007</v>
      </c>
      <c r="P234" s="169"/>
      <c r="Q234" s="260"/>
      <c r="R234" s="314"/>
      <c r="S234" s="314"/>
      <c r="T234" s="314"/>
      <c r="U234" s="314"/>
      <c r="V234" s="314"/>
    </row>
    <row r="235" spans="2:22" ht="12" customHeight="1">
      <c r="H235" s="111"/>
      <c r="I235" s="111"/>
      <c r="J235" s="111"/>
      <c r="K235" s="111"/>
      <c r="L235" s="111"/>
      <c r="M235" s="111"/>
      <c r="N235" s="111"/>
      <c r="P235" s="169"/>
    </row>
    <row r="236" spans="2:22" ht="12" customHeight="1">
      <c r="H236" s="111"/>
      <c r="I236" s="111"/>
      <c r="J236" s="111"/>
      <c r="K236" s="111"/>
      <c r="L236" s="111"/>
      <c r="M236" s="111"/>
      <c r="N236" s="111"/>
      <c r="P236" s="169"/>
    </row>
    <row r="237" spans="2:22" ht="12" customHeight="1">
      <c r="B237" s="234" t="s">
        <v>170</v>
      </c>
      <c r="C237" s="167"/>
      <c r="H237" s="111"/>
      <c r="I237" s="111"/>
      <c r="J237" s="111"/>
      <c r="K237" s="111"/>
      <c r="L237" s="111"/>
      <c r="M237" s="111"/>
      <c r="N237" s="111"/>
      <c r="P237" s="169"/>
    </row>
    <row r="238" spans="2:22" ht="12" customHeight="1">
      <c r="H238" s="111"/>
      <c r="I238" s="111"/>
      <c r="J238" s="111"/>
      <c r="K238" s="111"/>
      <c r="L238" s="111"/>
      <c r="M238" s="111"/>
      <c r="N238" s="111"/>
      <c r="P238" s="169"/>
    </row>
    <row r="239" spans="2:22" ht="12" customHeight="1" thickBot="1">
      <c r="C239" s="124" t="s">
        <v>291</v>
      </c>
      <c r="D239" s="12"/>
      <c r="E239" s="12"/>
      <c r="F239" s="12"/>
      <c r="G239" s="12"/>
      <c r="M239" s="12"/>
      <c r="N239" s="12"/>
      <c r="P239" s="169"/>
    </row>
    <row r="240" spans="2:22" ht="12" customHeight="1">
      <c r="C240" s="126"/>
      <c r="D240" s="126"/>
      <c r="E240" s="126"/>
      <c r="F240" s="126"/>
      <c r="G240" s="126"/>
      <c r="H240" s="325" t="s">
        <v>11</v>
      </c>
      <c r="I240" s="325"/>
      <c r="J240" s="325"/>
      <c r="K240" s="327" t="s">
        <v>7</v>
      </c>
      <c r="L240" s="327"/>
      <c r="N240" s="4" t="s">
        <v>135</v>
      </c>
      <c r="P240" s="169"/>
    </row>
    <row r="241" spans="1:22" ht="12" customHeight="1">
      <c r="C241" s="126"/>
      <c r="D241" s="126"/>
      <c r="E241" s="126"/>
      <c r="F241" s="126"/>
      <c r="G241" s="126"/>
      <c r="H241" s="326" t="s">
        <v>0</v>
      </c>
      <c r="I241" s="326"/>
      <c r="J241" s="326"/>
      <c r="K241" s="320" t="s">
        <v>0</v>
      </c>
      <c r="L241" s="320"/>
      <c r="N241" s="64" t="s">
        <v>1</v>
      </c>
      <c r="P241" s="169"/>
    </row>
    <row r="242" spans="1:22" ht="12" customHeight="1">
      <c r="C242" s="96" t="s">
        <v>12</v>
      </c>
      <c r="D242" s="127"/>
      <c r="E242" s="127"/>
      <c r="F242" s="127"/>
      <c r="G242" s="65"/>
      <c r="H242" s="70">
        <v>2019</v>
      </c>
      <c r="I242" s="72">
        <v>2018</v>
      </c>
      <c r="K242" s="70">
        <v>2019</v>
      </c>
      <c r="L242" s="72">
        <v>2018</v>
      </c>
      <c r="N242" s="61">
        <v>2018</v>
      </c>
      <c r="P242" s="169"/>
    </row>
    <row r="243" spans="1:22" ht="12" customHeight="1">
      <c r="A243" s="7"/>
      <c r="C243" s="168" t="s">
        <v>172</v>
      </c>
      <c r="D243" s="65"/>
      <c r="E243" s="65"/>
      <c r="F243" s="65"/>
      <c r="G243" s="65"/>
      <c r="H243" s="108">
        <f>+'IS and OCI'!G17</f>
        <v>50.337323340000012</v>
      </c>
      <c r="I243" s="108">
        <v>-10.407999999999987</v>
      </c>
      <c r="J243" s="108"/>
      <c r="K243" s="108">
        <f>+'IS and OCI'!K17</f>
        <v>0.35166397000011784</v>
      </c>
      <c r="L243" s="108">
        <v>12.965000000000055</v>
      </c>
      <c r="M243" s="108"/>
      <c r="N243" s="108">
        <v>39.39999999999975</v>
      </c>
      <c r="P243" s="169"/>
    </row>
    <row r="244" spans="1:22" ht="12" customHeight="1">
      <c r="A244" s="7"/>
      <c r="C244" s="73" t="s">
        <v>173</v>
      </c>
      <c r="H244" s="111">
        <f>-'Note 1 table'!H7</f>
        <v>-42.300000000000011</v>
      </c>
      <c r="I244" s="111">
        <v>28.699999999999989</v>
      </c>
      <c r="J244" s="111"/>
      <c r="K244" s="111">
        <f>-'Note 1 table'!H22</f>
        <v>-6.5</v>
      </c>
      <c r="L244" s="111">
        <v>-15.16599999999994</v>
      </c>
      <c r="M244" s="111"/>
      <c r="N244" s="111">
        <v>-39.799999999999955</v>
      </c>
      <c r="P244" s="169"/>
    </row>
    <row r="245" spans="1:22" ht="12" customHeight="1">
      <c r="A245" s="7"/>
      <c r="C245" s="73" t="s">
        <v>174</v>
      </c>
      <c r="H245" s="111">
        <v>1.36267666</v>
      </c>
      <c r="I245" s="111">
        <v>3.5</v>
      </c>
      <c r="J245" s="111"/>
      <c r="K245" s="111">
        <v>-0.1516639700000173</v>
      </c>
      <c r="L245" s="111">
        <v>4</v>
      </c>
      <c r="M245" s="111"/>
      <c r="N245" s="111">
        <v>13.499999999999998</v>
      </c>
      <c r="P245" s="169"/>
    </row>
    <row r="246" spans="1:22" ht="12" customHeight="1">
      <c r="A246" s="7"/>
      <c r="C246" s="73" t="s">
        <v>18</v>
      </c>
      <c r="H246" s="111">
        <f>-'IS and OCI'!G13</f>
        <v>131.19999999999999</v>
      </c>
      <c r="I246" s="111">
        <v>87.8</v>
      </c>
      <c r="J246" s="111"/>
      <c r="K246" s="111">
        <f>-'IS and OCI'!K13</f>
        <v>287.2</v>
      </c>
      <c r="L246" s="111">
        <v>279.59999999999997</v>
      </c>
      <c r="M246" s="111"/>
      <c r="N246" s="111">
        <v>385.3</v>
      </c>
      <c r="P246" s="169"/>
      <c r="V246" s="8"/>
    </row>
    <row r="247" spans="1:22" ht="12" customHeight="1">
      <c r="A247" s="7"/>
      <c r="C247" s="73" t="s">
        <v>19</v>
      </c>
      <c r="H247" s="111">
        <v>19.600000000000001</v>
      </c>
      <c r="I247" s="111">
        <v>23.257000000000001</v>
      </c>
      <c r="J247" s="111"/>
      <c r="K247" s="111">
        <v>81</v>
      </c>
      <c r="L247" s="111">
        <v>79.756999999999991</v>
      </c>
      <c r="M247" s="111"/>
      <c r="N247" s="111">
        <v>117.50000000000001</v>
      </c>
      <c r="P247" s="169"/>
      <c r="T247" s="314"/>
      <c r="U247" s="314"/>
    </row>
    <row r="248" spans="1:22" ht="12" customHeight="1">
      <c r="C248" s="68" t="s">
        <v>175</v>
      </c>
      <c r="D248" s="15"/>
      <c r="E248" s="15"/>
      <c r="F248" s="15"/>
      <c r="H248" s="112">
        <f>SUM(H243:H247)</f>
        <v>160.19999999999999</v>
      </c>
      <c r="I248" s="112">
        <v>132.84899999999999</v>
      </c>
      <c r="J248" s="111"/>
      <c r="K248" s="112">
        <f>SUM(K243:K247)</f>
        <v>361.90000000000009</v>
      </c>
      <c r="L248" s="112">
        <v>361.15600000000006</v>
      </c>
      <c r="M248" s="111"/>
      <c r="N248" s="112">
        <v>515.89999999999986</v>
      </c>
      <c r="P248" s="169"/>
      <c r="Q248" s="260"/>
      <c r="R248" s="314"/>
      <c r="S248" s="314"/>
      <c r="T248" s="314"/>
      <c r="U248" s="314"/>
      <c r="V248" s="314"/>
    </row>
    <row r="249" spans="1:22" ht="12" customHeight="1">
      <c r="C249" s="73"/>
      <c r="H249" s="111"/>
      <c r="I249" s="111"/>
      <c r="J249" s="111"/>
      <c r="K249" s="111"/>
      <c r="L249" s="111"/>
      <c r="M249" s="111"/>
      <c r="N249" s="111"/>
      <c r="P249" s="169"/>
    </row>
    <row r="250" spans="1:22" ht="12" customHeight="1">
      <c r="C250" s="168"/>
      <c r="H250" s="111"/>
      <c r="I250" s="111"/>
      <c r="J250" s="111"/>
      <c r="K250" s="111"/>
      <c r="L250" s="111"/>
      <c r="M250" s="111"/>
      <c r="N250" s="111"/>
      <c r="P250" s="169"/>
      <c r="Q250" s="260"/>
    </row>
    <row r="251" spans="1:22" ht="12" customHeight="1" thickBot="1">
      <c r="C251" s="124" t="s">
        <v>290</v>
      </c>
      <c r="D251" s="12"/>
      <c r="E251" s="12"/>
      <c r="F251" s="12"/>
      <c r="G251" s="12"/>
      <c r="M251" s="12"/>
      <c r="N251" s="12"/>
      <c r="P251" s="169"/>
    </row>
    <row r="252" spans="1:22" ht="12" customHeight="1">
      <c r="C252" s="126"/>
      <c r="D252" s="126"/>
      <c r="E252" s="126"/>
      <c r="F252" s="126"/>
      <c r="G252" s="126"/>
      <c r="H252" s="325" t="s">
        <v>11</v>
      </c>
      <c r="I252" s="325"/>
      <c r="J252" s="325"/>
      <c r="K252" s="327" t="s">
        <v>7</v>
      </c>
      <c r="L252" s="327"/>
      <c r="N252" s="4" t="s">
        <v>135</v>
      </c>
      <c r="P252" s="169"/>
    </row>
    <row r="253" spans="1:22" ht="12" customHeight="1">
      <c r="C253" s="126"/>
      <c r="D253" s="126"/>
      <c r="E253" s="126"/>
      <c r="F253" s="126"/>
      <c r="G253" s="126"/>
      <c r="H253" s="326" t="s">
        <v>0</v>
      </c>
      <c r="I253" s="326"/>
      <c r="J253" s="326"/>
      <c r="K253" s="320" t="s">
        <v>0</v>
      </c>
      <c r="L253" s="320"/>
      <c r="N253" s="64" t="s">
        <v>1</v>
      </c>
      <c r="P253" s="169"/>
    </row>
    <row r="254" spans="1:22" ht="12" customHeight="1">
      <c r="C254" s="96" t="s">
        <v>12</v>
      </c>
      <c r="D254" s="127"/>
      <c r="E254" s="127"/>
      <c r="F254" s="127"/>
      <c r="G254" s="65"/>
      <c r="H254" s="70">
        <v>2019</v>
      </c>
      <c r="I254" s="72">
        <v>2018</v>
      </c>
      <c r="K254" s="70">
        <v>2019</v>
      </c>
      <c r="L254" s="72">
        <v>2018</v>
      </c>
      <c r="N254" s="61">
        <v>2018</v>
      </c>
      <c r="P254" s="169"/>
    </row>
    <row r="255" spans="1:22" ht="12" customHeight="1">
      <c r="C255" s="168" t="s">
        <v>172</v>
      </c>
      <c r="D255" s="1"/>
      <c r="E255" s="1"/>
      <c r="F255" s="1"/>
      <c r="G255" s="1"/>
      <c r="H255" s="108">
        <f>+'IS and OCI'!G17</f>
        <v>50.337323340000012</v>
      </c>
      <c r="I255" s="108">
        <v>-10.407999999999987</v>
      </c>
      <c r="J255" s="108"/>
      <c r="K255" s="108">
        <f>+'IS and OCI'!K17</f>
        <v>0.35166397000011784</v>
      </c>
      <c r="L255" s="108">
        <v>12.965000000000055</v>
      </c>
      <c r="M255" s="108"/>
      <c r="N255" s="108">
        <v>39.39999999999975</v>
      </c>
      <c r="P255" s="169"/>
    </row>
    <row r="256" spans="1:22" ht="12" customHeight="1">
      <c r="C256" s="73" t="s">
        <v>176</v>
      </c>
      <c r="H256" s="111">
        <f>-'Note 1 table'!H7</f>
        <v>-42.300000000000011</v>
      </c>
      <c r="I256" s="111">
        <v>28.699999999999989</v>
      </c>
      <c r="J256" s="111"/>
      <c r="K256" s="111">
        <f>-'Note 1 table'!H22</f>
        <v>-6.5</v>
      </c>
      <c r="L256" s="111">
        <v>-15.16599999999994</v>
      </c>
      <c r="M256" s="111"/>
      <c r="N256" s="111">
        <v>-39.799999999999955</v>
      </c>
      <c r="P256" s="169"/>
    </row>
    <row r="257" spans="2:22" ht="12" customHeight="1">
      <c r="C257" s="73" t="s">
        <v>20</v>
      </c>
      <c r="H257" s="111">
        <v>1.36267666</v>
      </c>
      <c r="I257" s="111">
        <v>3.5</v>
      </c>
      <c r="J257" s="111"/>
      <c r="K257" s="111">
        <v>-0.1516639700000173</v>
      </c>
      <c r="L257" s="111">
        <v>4</v>
      </c>
      <c r="M257" s="111"/>
      <c r="N257" s="111">
        <v>13.499999999999998</v>
      </c>
      <c r="P257" s="169"/>
    </row>
    <row r="258" spans="2:22" ht="12" customHeight="1">
      <c r="C258" s="73" t="s">
        <v>177</v>
      </c>
      <c r="H258" s="111">
        <f>-'Note 1 table'!H12</f>
        <v>28.599999999999994</v>
      </c>
      <c r="I258" s="111">
        <v>-24.460000000000008</v>
      </c>
      <c r="J258" s="111"/>
      <c r="K258" s="111">
        <f>-'Note 1 table'!H27</f>
        <v>29.299999999999983</v>
      </c>
      <c r="L258" s="111">
        <v>-21.460000000000036</v>
      </c>
      <c r="M258" s="111"/>
      <c r="N258" s="111">
        <v>0.59999999999996589</v>
      </c>
      <c r="P258" s="169"/>
    </row>
    <row r="259" spans="2:22" ht="12" customHeight="1">
      <c r="C259" s="73" t="s">
        <v>95</v>
      </c>
      <c r="H259" s="111">
        <f>-H46</f>
        <v>0</v>
      </c>
      <c r="I259" s="111">
        <v>0</v>
      </c>
      <c r="J259" s="111"/>
      <c r="K259" s="111">
        <f>-K46</f>
        <v>3.2</v>
      </c>
      <c r="L259" s="111">
        <v>7.9</v>
      </c>
      <c r="M259" s="111"/>
      <c r="N259" s="111">
        <v>22.6</v>
      </c>
      <c r="P259" s="169"/>
    </row>
    <row r="260" spans="2:22" ht="12" customHeight="1">
      <c r="C260" s="68" t="s">
        <v>33</v>
      </c>
      <c r="D260" s="15"/>
      <c r="E260" s="15"/>
      <c r="F260" s="15"/>
      <c r="H260" s="112">
        <f>SUM(H255:H259)</f>
        <v>37.999999999999993</v>
      </c>
      <c r="I260" s="112">
        <v>-2.6680000000000064</v>
      </c>
      <c r="J260" s="111"/>
      <c r="K260" s="112">
        <f>SUM(K255:K259)</f>
        <v>26.200000000000085</v>
      </c>
      <c r="L260" s="112">
        <v>-11.760999999999923</v>
      </c>
      <c r="M260" s="111"/>
      <c r="N260" s="112">
        <v>36.299999999999763</v>
      </c>
      <c r="P260" s="169"/>
      <c r="Q260" s="260"/>
      <c r="R260" s="314"/>
      <c r="S260" s="314"/>
      <c r="T260" s="314"/>
      <c r="U260" s="314"/>
      <c r="V260" s="314"/>
    </row>
    <row r="261" spans="2:22" ht="12" customHeight="1">
      <c r="H261" s="111"/>
      <c r="I261" s="111"/>
      <c r="J261" s="111"/>
      <c r="K261" s="111"/>
      <c r="L261" s="111"/>
      <c r="M261" s="111"/>
      <c r="N261" s="111"/>
      <c r="P261" s="169"/>
    </row>
    <row r="262" spans="2:22" ht="12" customHeight="1">
      <c r="H262" s="111"/>
      <c r="I262" s="111"/>
      <c r="J262" s="111"/>
      <c r="K262" s="111"/>
      <c r="L262" s="111"/>
      <c r="M262" s="111"/>
      <c r="N262" s="111"/>
      <c r="P262" s="169"/>
    </row>
    <row r="263" spans="2:22" ht="12" customHeight="1">
      <c r="B263" s="3" t="s">
        <v>236</v>
      </c>
      <c r="C263" s="170"/>
      <c r="P263" s="169"/>
    </row>
    <row r="264" spans="2:22" ht="12" customHeight="1">
      <c r="C264" s="173"/>
      <c r="D264" s="171"/>
      <c r="P264" s="169"/>
    </row>
    <row r="265" spans="2:22" ht="12" customHeight="1">
      <c r="C265" s="173" t="s">
        <v>12</v>
      </c>
      <c r="D265" s="172"/>
      <c r="P265" s="169"/>
    </row>
    <row r="266" spans="2:22" ht="12" customHeight="1">
      <c r="C266" s="62" t="s">
        <v>275</v>
      </c>
      <c r="D266" s="62"/>
      <c r="E266" s="61"/>
      <c r="F266" s="61"/>
      <c r="G266" s="61"/>
      <c r="H266" s="62"/>
      <c r="I266" s="62"/>
      <c r="J266" s="61"/>
      <c r="K266" s="62"/>
      <c r="L266" s="62"/>
      <c r="M266" s="4"/>
      <c r="N266" s="254">
        <v>293.60000000000002</v>
      </c>
      <c r="P266" s="169"/>
    </row>
    <row r="267" spans="2:22" ht="12" customHeight="1">
      <c r="C267" s="69"/>
      <c r="D267" s="69"/>
      <c r="E267" s="4"/>
      <c r="F267" s="4"/>
      <c r="G267" s="4"/>
      <c r="H267" s="69"/>
      <c r="I267" s="69"/>
      <c r="J267" s="4"/>
      <c r="K267" s="69"/>
      <c r="L267" s="4"/>
      <c r="M267" s="4"/>
      <c r="N267" s="69"/>
      <c r="P267" s="169"/>
    </row>
    <row r="268" spans="2:22" ht="12" customHeight="1">
      <c r="C268" s="69" t="s">
        <v>180</v>
      </c>
      <c r="D268" s="4"/>
      <c r="E268" s="4"/>
      <c r="F268" s="4"/>
      <c r="G268" s="4"/>
      <c r="H268" s="4"/>
      <c r="I268" s="69"/>
      <c r="J268" s="4"/>
      <c r="K268" s="4"/>
      <c r="L268" s="4"/>
      <c r="M268" s="4"/>
      <c r="N268" s="255">
        <v>-11.9</v>
      </c>
      <c r="P268" s="169"/>
    </row>
    <row r="269" spans="2:22" ht="12" customHeight="1">
      <c r="C269" s="256" t="s">
        <v>181</v>
      </c>
      <c r="D269" s="4"/>
      <c r="E269" s="4"/>
      <c r="F269" s="4"/>
      <c r="G269" s="4"/>
      <c r="H269" s="4"/>
      <c r="I269" s="69"/>
      <c r="J269" s="4"/>
      <c r="K269" s="4"/>
      <c r="L269" s="4"/>
      <c r="M269" s="4"/>
      <c r="N269" s="255">
        <v>-0.1</v>
      </c>
      <c r="P269" s="169"/>
    </row>
    <row r="270" spans="2:22" ht="12" customHeight="1">
      <c r="C270" s="256" t="s">
        <v>182</v>
      </c>
      <c r="D270" s="4"/>
      <c r="E270" s="4"/>
      <c r="F270" s="4"/>
      <c r="G270" s="4"/>
      <c r="H270" s="4"/>
      <c r="I270" s="69"/>
      <c r="J270" s="4"/>
      <c r="K270" s="4"/>
      <c r="L270" s="4"/>
      <c r="M270" s="4"/>
      <c r="N270" s="255">
        <v>0.6</v>
      </c>
      <c r="P270" s="169"/>
    </row>
    <row r="271" spans="2:22" ht="12" customHeight="1">
      <c r="C271" s="69" t="s">
        <v>183</v>
      </c>
      <c r="D271" s="4"/>
      <c r="E271" s="4"/>
      <c r="F271" s="4"/>
      <c r="G271" s="4"/>
      <c r="H271" s="4"/>
      <c r="I271" s="69"/>
      <c r="J271" s="4"/>
      <c r="K271" s="4"/>
      <c r="L271" s="4"/>
      <c r="M271" s="4"/>
      <c r="N271" s="255">
        <v>-43.7</v>
      </c>
      <c r="P271" s="169"/>
    </row>
    <row r="272" spans="2:22" ht="12" customHeight="1" thickBot="1">
      <c r="C272" s="257" t="s">
        <v>274</v>
      </c>
      <c r="D272" s="257"/>
      <c r="E272" s="257"/>
      <c r="F272" s="257"/>
      <c r="G272" s="257"/>
      <c r="H272" s="257"/>
      <c r="I272" s="257"/>
      <c r="J272" s="257"/>
      <c r="K272" s="257"/>
      <c r="L272" s="257"/>
      <c r="M272" s="4"/>
      <c r="N272" s="257">
        <v>238.5</v>
      </c>
      <c r="P272" s="169"/>
    </row>
    <row r="273" spans="1:16" ht="12" customHeight="1">
      <c r="C273" s="196" t="s">
        <v>256</v>
      </c>
      <c r="D273" s="4"/>
      <c r="E273" s="4"/>
      <c r="F273" s="4"/>
      <c r="G273" s="4"/>
      <c r="H273" s="4"/>
      <c r="I273" s="69"/>
      <c r="J273" s="4"/>
      <c r="K273" s="4"/>
      <c r="L273" s="4"/>
      <c r="M273" s="4"/>
      <c r="P273" s="169"/>
    </row>
    <row r="274" spans="1:16" ht="12" customHeight="1">
      <c r="A274" s="173"/>
      <c r="B274" s="171"/>
      <c r="C274" s="256" t="s">
        <v>245</v>
      </c>
      <c r="D274" s="4"/>
      <c r="E274" s="4"/>
      <c r="F274" s="4"/>
      <c r="G274" s="69"/>
      <c r="H274" s="4"/>
      <c r="I274" s="4"/>
      <c r="J274" s="4"/>
      <c r="K274" s="4"/>
      <c r="L274" s="255"/>
      <c r="M274" s="69"/>
      <c r="N274" s="4">
        <v>42.6</v>
      </c>
      <c r="P274" s="169"/>
    </row>
    <row r="275" spans="1:16" ht="12" customHeight="1">
      <c r="A275" s="173"/>
      <c r="B275" s="171"/>
      <c r="C275" s="258" t="s">
        <v>257</v>
      </c>
      <c r="D275" s="64"/>
      <c r="E275" s="64"/>
      <c r="F275" s="64"/>
      <c r="G275" s="64"/>
      <c r="H275" s="64"/>
      <c r="I275" s="64"/>
      <c r="J275" s="64"/>
      <c r="K275" s="64"/>
      <c r="L275" s="259"/>
      <c r="M275" s="64"/>
      <c r="N275" s="64">
        <v>195.9</v>
      </c>
      <c r="P275" s="169"/>
    </row>
    <row r="276" spans="1:16" ht="12" customHeight="1">
      <c r="I276" s="10"/>
      <c r="P276" s="169"/>
    </row>
    <row r="277" spans="1:16" ht="12" customHeight="1">
      <c r="I277" s="10"/>
      <c r="P277" s="169"/>
    </row>
    <row r="278" spans="1:16" ht="12" customHeight="1">
      <c r="I278" s="10"/>
      <c r="P278" s="169"/>
    </row>
    <row r="279" spans="1:16" ht="12" customHeight="1">
      <c r="I279" s="10"/>
      <c r="P279" s="169"/>
    </row>
    <row r="280" spans="1:16" ht="12" customHeight="1">
      <c r="P280" s="169"/>
    </row>
    <row r="281" spans="1:16">
      <c r="P281" s="169"/>
    </row>
  </sheetData>
  <mergeCells count="66">
    <mergeCell ref="H11:J11"/>
    <mergeCell ref="K11:L11"/>
    <mergeCell ref="H10:J10"/>
    <mergeCell ref="K10:L10"/>
    <mergeCell ref="H56:J56"/>
    <mergeCell ref="K56:L56"/>
    <mergeCell ref="H23:J23"/>
    <mergeCell ref="K23:L23"/>
    <mergeCell ref="H24:J24"/>
    <mergeCell ref="K186:L186"/>
    <mergeCell ref="H65:J65"/>
    <mergeCell ref="K65:L65"/>
    <mergeCell ref="H66:J66"/>
    <mergeCell ref="K66:L66"/>
    <mergeCell ref="H118:J118"/>
    <mergeCell ref="K118:L118"/>
    <mergeCell ref="K132:L132"/>
    <mergeCell ref="K148:L148"/>
    <mergeCell ref="H253:J253"/>
    <mergeCell ref="K253:L253"/>
    <mergeCell ref="H226:J226"/>
    <mergeCell ref="K226:L226"/>
    <mergeCell ref="H240:J240"/>
    <mergeCell ref="K240:L240"/>
    <mergeCell ref="H241:J241"/>
    <mergeCell ref="K241:L241"/>
    <mergeCell ref="H252:J252"/>
    <mergeCell ref="K252:L252"/>
    <mergeCell ref="H213:J213"/>
    <mergeCell ref="K213:L213"/>
    <mergeCell ref="H214:J214"/>
    <mergeCell ref="K214:L214"/>
    <mergeCell ref="H225:J225"/>
    <mergeCell ref="K225:L225"/>
    <mergeCell ref="H197:J197"/>
    <mergeCell ref="K197:L197"/>
    <mergeCell ref="H94:J94"/>
    <mergeCell ref="K94:L94"/>
    <mergeCell ref="H95:J95"/>
    <mergeCell ref="K95:L95"/>
    <mergeCell ref="H106:J106"/>
    <mergeCell ref="K106:L106"/>
    <mergeCell ref="K147:L147"/>
    <mergeCell ref="H107:J107"/>
    <mergeCell ref="K107:L107"/>
    <mergeCell ref="H117:J117"/>
    <mergeCell ref="K117:L117"/>
    <mergeCell ref="H168:J168"/>
    <mergeCell ref="K168:L168"/>
    <mergeCell ref="H186:J186"/>
    <mergeCell ref="Q25:R25"/>
    <mergeCell ref="S25:T25"/>
    <mergeCell ref="Q24:T24"/>
    <mergeCell ref="H147:J147"/>
    <mergeCell ref="H148:J148"/>
    <mergeCell ref="H82:J82"/>
    <mergeCell ref="K82:L82"/>
    <mergeCell ref="H83:J83"/>
    <mergeCell ref="K83:L83"/>
    <mergeCell ref="K55:L55"/>
    <mergeCell ref="H39:J39"/>
    <mergeCell ref="H55:J55"/>
    <mergeCell ref="K24:L24"/>
    <mergeCell ref="H40:J40"/>
    <mergeCell ref="K40:L40"/>
    <mergeCell ref="K39:L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C1:Q49"/>
  <sheetViews>
    <sheetView showGridLines="0" workbookViewId="0">
      <selection activeCell="H29" sqref="H29"/>
    </sheetView>
  </sheetViews>
  <sheetFormatPr defaultRowHeight="15"/>
  <cols>
    <col min="3" max="3" width="62.7109375" customWidth="1"/>
    <col min="4" max="4" width="1.7109375" customWidth="1"/>
    <col min="5" max="6" width="10.5703125" customWidth="1"/>
    <col min="7" max="7" width="1.7109375" customWidth="1"/>
    <col min="10" max="10" width="1.7109375" customWidth="1"/>
    <col min="14" max="14" width="9.140625" style="169"/>
  </cols>
  <sheetData>
    <row r="1" spans="3:17" ht="12" customHeight="1" thickBot="1">
      <c r="C1" s="13"/>
      <c r="D1" s="13"/>
      <c r="E1" s="13"/>
      <c r="F1" s="13"/>
      <c r="G1" s="13"/>
      <c r="H1" s="13"/>
      <c r="I1" s="13"/>
      <c r="J1" s="13"/>
      <c r="K1" s="13"/>
      <c r="L1" s="13"/>
      <c r="M1" s="8"/>
    </row>
    <row r="2" spans="3:17" ht="12" customHeight="1">
      <c r="E2" s="325" t="s">
        <v>11</v>
      </c>
      <c r="F2" s="325"/>
      <c r="G2" s="325"/>
      <c r="H2" s="325"/>
      <c r="I2" s="325"/>
      <c r="J2" s="325"/>
      <c r="K2" s="325"/>
      <c r="L2" s="325"/>
      <c r="M2" s="236"/>
    </row>
    <row r="3" spans="3:17" ht="12" customHeight="1">
      <c r="E3" s="326" t="s">
        <v>0</v>
      </c>
      <c r="F3" s="326"/>
      <c r="G3" s="326"/>
      <c r="H3" s="326"/>
      <c r="I3" s="326"/>
      <c r="J3" s="326"/>
      <c r="K3" s="326"/>
      <c r="L3" s="326"/>
      <c r="M3" s="8"/>
    </row>
    <row r="4" spans="3:17" ht="12" customHeight="1">
      <c r="E4" s="117">
        <v>2019</v>
      </c>
      <c r="F4" s="117">
        <v>2018</v>
      </c>
      <c r="G4" s="5"/>
      <c r="H4" s="117">
        <v>2019</v>
      </c>
      <c r="I4" s="117">
        <v>2018</v>
      </c>
      <c r="K4" s="117">
        <v>2019</v>
      </c>
      <c r="L4" s="117">
        <v>2018</v>
      </c>
      <c r="M4" s="8"/>
    </row>
    <row r="5" spans="3:17" ht="12" customHeight="1">
      <c r="E5" s="331" t="s">
        <v>88</v>
      </c>
      <c r="F5" s="331"/>
      <c r="G5" s="235"/>
      <c r="H5" s="329" t="s">
        <v>89</v>
      </c>
      <c r="I5" s="329"/>
      <c r="K5" s="329" t="s">
        <v>90</v>
      </c>
      <c r="L5" s="329"/>
      <c r="M5" s="8"/>
    </row>
    <row r="6" spans="3:17" ht="12" customHeight="1">
      <c r="C6" s="96" t="s">
        <v>12</v>
      </c>
      <c r="E6" s="332"/>
      <c r="F6" s="332"/>
      <c r="G6" s="119"/>
      <c r="H6" s="330"/>
      <c r="I6" s="330"/>
      <c r="K6" s="330"/>
      <c r="L6" s="330"/>
      <c r="M6" s="8"/>
    </row>
    <row r="7" spans="3:17" ht="12" customHeight="1">
      <c r="C7" s="73" t="s">
        <v>35</v>
      </c>
      <c r="D7" s="73"/>
      <c r="E7" s="120">
        <v>234.2</v>
      </c>
      <c r="F7" s="120">
        <v>192.1</v>
      </c>
      <c r="G7" s="120"/>
      <c r="H7" s="120">
        <f>+K7-E7</f>
        <v>42.300000000000011</v>
      </c>
      <c r="I7" s="120">
        <f>+L7-F7</f>
        <v>-28.700000000000017</v>
      </c>
      <c r="J7" s="120"/>
      <c r="K7" s="120">
        <v>276.5</v>
      </c>
      <c r="L7" s="120">
        <v>163.39999999999998</v>
      </c>
      <c r="M7" s="8"/>
      <c r="O7" s="204"/>
      <c r="P7" s="92"/>
    </row>
    <row r="8" spans="3:17" ht="12" customHeight="1">
      <c r="C8" s="73"/>
      <c r="D8" s="73"/>
      <c r="E8" s="120"/>
      <c r="F8" s="120"/>
      <c r="G8" s="120"/>
      <c r="H8" s="120"/>
      <c r="I8" s="120"/>
      <c r="J8" s="120"/>
      <c r="K8" s="120"/>
      <c r="L8" s="120"/>
      <c r="M8" s="8"/>
    </row>
    <row r="9" spans="3:17" ht="12" customHeight="1">
      <c r="C9" s="73" t="s">
        <v>15</v>
      </c>
      <c r="D9" s="73"/>
      <c r="E9" s="120">
        <v>-59.9</v>
      </c>
      <c r="F9" s="120">
        <v>-44.041999999999987</v>
      </c>
      <c r="G9" s="120"/>
      <c r="H9" s="120">
        <f t="shared" ref="H9:I13" si="0">+K9-E9</f>
        <v>0</v>
      </c>
      <c r="I9" s="120">
        <f t="shared" si="0"/>
        <v>0</v>
      </c>
      <c r="J9" s="120"/>
      <c r="K9" s="120">
        <v>-59.9</v>
      </c>
      <c r="L9" s="120">
        <v>-44.041999999999987</v>
      </c>
      <c r="M9" s="8"/>
    </row>
    <row r="10" spans="3:17" ht="12" customHeight="1">
      <c r="C10" s="73" t="s">
        <v>16</v>
      </c>
      <c r="D10" s="73"/>
      <c r="E10" s="121">
        <v>-2.9</v>
      </c>
      <c r="F10" s="120">
        <v>-1.9630000000000001</v>
      </c>
      <c r="G10" s="121"/>
      <c r="H10" s="120">
        <f t="shared" si="0"/>
        <v>0</v>
      </c>
      <c r="I10" s="120">
        <f t="shared" si="0"/>
        <v>0</v>
      </c>
      <c r="J10" s="121"/>
      <c r="K10" s="121">
        <v>-2.9</v>
      </c>
      <c r="L10" s="120">
        <v>-1.9630000000000001</v>
      </c>
      <c r="M10" s="8"/>
    </row>
    <row r="11" spans="3:17" ht="12" customHeight="1">
      <c r="C11" s="73" t="s">
        <v>17</v>
      </c>
      <c r="D11" s="73"/>
      <c r="E11" s="121">
        <v>-11.200000000000001</v>
      </c>
      <c r="F11" s="120">
        <v>-13.246</v>
      </c>
      <c r="G11" s="121"/>
      <c r="H11" s="120">
        <f t="shared" si="0"/>
        <v>0</v>
      </c>
      <c r="I11" s="120">
        <f t="shared" si="0"/>
        <v>0</v>
      </c>
      <c r="J11" s="121"/>
      <c r="K11" s="121">
        <v>-11.200000000000001</v>
      </c>
      <c r="L11" s="120">
        <v>-13.246</v>
      </c>
      <c r="M11" s="8"/>
    </row>
    <row r="12" spans="3:17" ht="12" customHeight="1">
      <c r="C12" s="73" t="s">
        <v>91</v>
      </c>
      <c r="D12" s="73"/>
      <c r="E12" s="121">
        <v>-102.6</v>
      </c>
      <c r="F12" s="120">
        <v>-112.26</v>
      </c>
      <c r="G12" s="121"/>
      <c r="H12" s="120">
        <f t="shared" si="0"/>
        <v>-28.599999999999994</v>
      </c>
      <c r="I12" s="120">
        <f t="shared" si="0"/>
        <v>24.460000000000008</v>
      </c>
      <c r="J12" s="121"/>
      <c r="K12" s="121">
        <v>-131.19999999999999</v>
      </c>
      <c r="L12" s="120">
        <v>-87.8</v>
      </c>
      <c r="M12" s="8"/>
    </row>
    <row r="13" spans="3:17" ht="12" customHeight="1">
      <c r="C13" s="73" t="s">
        <v>41</v>
      </c>
      <c r="D13" s="73"/>
      <c r="E13" s="121">
        <v>-19.600000000000001</v>
      </c>
      <c r="F13" s="120">
        <v>-23.257000000000001</v>
      </c>
      <c r="G13" s="121"/>
      <c r="H13" s="120">
        <f t="shared" si="0"/>
        <v>0</v>
      </c>
      <c r="I13" s="120">
        <f t="shared" si="0"/>
        <v>0</v>
      </c>
      <c r="J13" s="121"/>
      <c r="K13" s="121">
        <v>-19.600000000000001</v>
      </c>
      <c r="L13" s="120">
        <v>-23.257000000000001</v>
      </c>
      <c r="M13" s="8"/>
    </row>
    <row r="14" spans="3:17" ht="12" customHeight="1">
      <c r="C14" s="68" t="s">
        <v>215</v>
      </c>
      <c r="D14" s="77"/>
      <c r="E14" s="122">
        <f>SUM(E7:E13)</f>
        <v>37.999999999999993</v>
      </c>
      <c r="F14" s="122">
        <f>SUM(F7:F13)</f>
        <v>-2.668000000000017</v>
      </c>
      <c r="G14" s="123"/>
      <c r="H14" s="122">
        <f>SUM(H7:H13)</f>
        <v>13.700000000000017</v>
      </c>
      <c r="I14" s="122">
        <f>SUM(I7:I13)</f>
        <v>-4.2400000000000091</v>
      </c>
      <c r="J14" s="123"/>
      <c r="K14" s="122">
        <f>SUM(K7:K13)</f>
        <v>51.70000000000001</v>
      </c>
      <c r="L14" s="122">
        <f>SUM(L7:L13)</f>
        <v>-6.9079999999999977</v>
      </c>
      <c r="M14" s="8"/>
      <c r="P14" s="249"/>
      <c r="Q14" s="249"/>
    </row>
    <row r="15" spans="3:17" ht="12" customHeight="1">
      <c r="M15" s="8"/>
    </row>
    <row r="16" spans="3:17" ht="12" customHeight="1" thickBo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8"/>
    </row>
    <row r="17" spans="3:16" ht="12" customHeight="1">
      <c r="E17" s="328" t="s">
        <v>7</v>
      </c>
      <c r="F17" s="328"/>
      <c r="G17" s="328"/>
      <c r="H17" s="328"/>
      <c r="I17" s="328"/>
      <c r="J17" s="328"/>
      <c r="K17" s="328"/>
      <c r="L17" s="328"/>
    </row>
    <row r="18" spans="3:16" ht="12" customHeight="1">
      <c r="E18" s="326" t="s">
        <v>0</v>
      </c>
      <c r="F18" s="326"/>
      <c r="G18" s="326"/>
      <c r="H18" s="326"/>
      <c r="I18" s="326"/>
      <c r="J18" s="326"/>
      <c r="K18" s="326"/>
      <c r="L18" s="326"/>
    </row>
    <row r="19" spans="3:16" ht="12" customHeight="1">
      <c r="E19" s="117">
        <v>2019</v>
      </c>
      <c r="F19" s="117">
        <v>2018</v>
      </c>
      <c r="G19" s="5"/>
      <c r="H19" s="117">
        <v>2019</v>
      </c>
      <c r="I19" s="117">
        <v>2018</v>
      </c>
      <c r="K19" s="117">
        <v>2019</v>
      </c>
      <c r="L19" s="117">
        <v>2018</v>
      </c>
    </row>
    <row r="20" spans="3:16" ht="12" customHeight="1">
      <c r="E20" s="331" t="s">
        <v>88</v>
      </c>
      <c r="F20" s="331"/>
      <c r="G20" s="235"/>
      <c r="H20" s="329" t="s">
        <v>89</v>
      </c>
      <c r="I20" s="329"/>
      <c r="K20" s="329" t="s">
        <v>90</v>
      </c>
      <c r="L20" s="329"/>
    </row>
    <row r="21" spans="3:16" ht="12" customHeight="1">
      <c r="C21" s="96" t="s">
        <v>12</v>
      </c>
      <c r="E21" s="332"/>
      <c r="F21" s="332"/>
      <c r="G21" s="119"/>
      <c r="H21" s="330"/>
      <c r="I21" s="330"/>
      <c r="K21" s="330"/>
      <c r="L21" s="330"/>
    </row>
    <row r="22" spans="3:16" ht="12" customHeight="1">
      <c r="C22" s="73" t="s">
        <v>35</v>
      </c>
      <c r="D22" s="73"/>
      <c r="E22" s="120">
        <v>591.70000000000005</v>
      </c>
      <c r="F22" s="120">
        <v>589.29200000000003</v>
      </c>
      <c r="G22" s="120"/>
      <c r="H22" s="120">
        <f t="shared" ref="H22:I26" si="1">+K22-E22</f>
        <v>6.5</v>
      </c>
      <c r="I22" s="120">
        <f t="shared" si="1"/>
        <v>15.16599999999994</v>
      </c>
      <c r="J22" s="120"/>
      <c r="K22" s="120">
        <v>598.20000000000005</v>
      </c>
      <c r="L22" s="120">
        <v>604.45799999999997</v>
      </c>
      <c r="O22" s="204"/>
      <c r="P22" s="92"/>
    </row>
    <row r="23" spans="3:16" ht="12" customHeight="1">
      <c r="C23" s="73"/>
      <c r="D23" s="73"/>
      <c r="E23" s="120"/>
      <c r="F23" s="120"/>
      <c r="G23" s="120"/>
      <c r="H23" s="120"/>
      <c r="I23" s="120"/>
      <c r="J23" s="120"/>
      <c r="K23" s="120"/>
      <c r="L23" s="120"/>
    </row>
    <row r="24" spans="3:16" ht="12" customHeight="1">
      <c r="C24" s="73" t="s">
        <v>15</v>
      </c>
      <c r="D24" s="73"/>
      <c r="E24" s="120">
        <v>-189</v>
      </c>
      <c r="F24" s="120">
        <v>-181.327</v>
      </c>
      <c r="G24" s="120"/>
      <c r="H24" s="120">
        <f t="shared" si="1"/>
        <v>0</v>
      </c>
      <c r="I24" s="120">
        <f t="shared" si="1"/>
        <v>0</v>
      </c>
      <c r="J24" s="120"/>
      <c r="K24" s="120">
        <v>-189</v>
      </c>
      <c r="L24" s="120">
        <v>-181.327</v>
      </c>
    </row>
    <row r="25" spans="3:16" ht="12" customHeight="1">
      <c r="C25" s="73" t="s">
        <v>16</v>
      </c>
      <c r="D25" s="73"/>
      <c r="E25" s="121">
        <v>-7.2</v>
      </c>
      <c r="F25" s="120">
        <v>-7.8630000000000004</v>
      </c>
      <c r="G25" s="121"/>
      <c r="H25" s="120">
        <f t="shared" si="1"/>
        <v>0</v>
      </c>
      <c r="I25" s="120">
        <f t="shared" si="1"/>
        <v>0</v>
      </c>
      <c r="J25" s="121"/>
      <c r="K25" s="121">
        <v>-7.2</v>
      </c>
      <c r="L25" s="120">
        <v>-7.8630000000000004</v>
      </c>
    </row>
    <row r="26" spans="3:16" ht="12" customHeight="1">
      <c r="C26" s="73" t="s">
        <v>17</v>
      </c>
      <c r="D26" s="73"/>
      <c r="E26" s="121">
        <v>-33.6</v>
      </c>
      <c r="F26" s="120">
        <v>-38.846000000000004</v>
      </c>
      <c r="G26" s="121"/>
      <c r="H26" s="120">
        <f t="shared" si="1"/>
        <v>0</v>
      </c>
      <c r="I26" s="120">
        <f t="shared" si="1"/>
        <v>0</v>
      </c>
      <c r="J26" s="121"/>
      <c r="K26" s="121">
        <v>-33.6</v>
      </c>
      <c r="L26" s="120">
        <v>-38.846000000000004</v>
      </c>
    </row>
    <row r="27" spans="3:16" ht="12" customHeight="1">
      <c r="C27" s="73" t="s">
        <v>91</v>
      </c>
      <c r="D27" s="73"/>
      <c r="E27" s="121">
        <v>-254.70000000000002</v>
      </c>
      <c r="F27" s="120">
        <v>-293.16000000000003</v>
      </c>
      <c r="G27" s="121"/>
      <c r="H27" s="120">
        <f>+K27-E27</f>
        <v>-29.299999999999983</v>
      </c>
      <c r="I27" s="120">
        <f>+L27-F27</f>
        <v>21.460000000000036</v>
      </c>
      <c r="J27" s="121"/>
      <c r="K27" s="121">
        <v>-284</v>
      </c>
      <c r="L27" s="120">
        <v>-271.7</v>
      </c>
    </row>
    <row r="28" spans="3:16" ht="12" customHeight="1">
      <c r="C28" s="73" t="s">
        <v>41</v>
      </c>
      <c r="D28" s="73"/>
      <c r="E28" s="121">
        <v>-81</v>
      </c>
      <c r="F28" s="120">
        <v>-79.756999999999991</v>
      </c>
      <c r="G28" s="121"/>
      <c r="H28" s="120">
        <f>+K28-E28</f>
        <v>0</v>
      </c>
      <c r="I28" s="120">
        <f>+L28-F28</f>
        <v>0</v>
      </c>
      <c r="J28" s="121"/>
      <c r="K28" s="121">
        <v>-81</v>
      </c>
      <c r="L28" s="120">
        <v>-79.756999999999991</v>
      </c>
    </row>
    <row r="29" spans="3:16" ht="12" customHeight="1">
      <c r="C29" s="68" t="s">
        <v>215</v>
      </c>
      <c r="D29" s="77"/>
      <c r="E29" s="122">
        <f>SUM(E22:E28)</f>
        <v>26.200000000000017</v>
      </c>
      <c r="F29" s="122">
        <f>SUM(F22:F28)</f>
        <v>-11.660999999999987</v>
      </c>
      <c r="G29" s="123"/>
      <c r="H29" s="122">
        <f>SUM(H22:H28)</f>
        <v>-22.799999999999983</v>
      </c>
      <c r="I29" s="122">
        <f>SUM(I22:I28)</f>
        <v>36.625999999999976</v>
      </c>
      <c r="J29" s="123"/>
      <c r="K29" s="122">
        <f>SUM(K22:K28)</f>
        <v>3.4000000000000341</v>
      </c>
      <c r="L29" s="122">
        <f>SUM(L22:L28)</f>
        <v>24.964999999999989</v>
      </c>
    </row>
    <row r="30" spans="3:16" ht="12" customHeight="1"/>
    <row r="31" spans="3:16" ht="12" customHeight="1" thickBot="1"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3:16" ht="12" customHeight="1">
      <c r="E32" s="333" t="s">
        <v>135</v>
      </c>
      <c r="F32" s="333"/>
      <c r="G32" s="333"/>
      <c r="H32" s="333"/>
      <c r="I32" s="333"/>
      <c r="J32" s="333"/>
      <c r="K32" s="333"/>
      <c r="L32" s="333"/>
    </row>
    <row r="33" spans="3:12" ht="12" customHeight="1">
      <c r="C33" s="10"/>
      <c r="D33" s="10"/>
      <c r="E33" s="326" t="s">
        <v>253</v>
      </c>
      <c r="F33" s="326"/>
      <c r="G33" s="326"/>
      <c r="H33" s="326"/>
      <c r="I33" s="326"/>
      <c r="J33" s="326"/>
      <c r="K33" s="326"/>
      <c r="L33" s="326"/>
    </row>
    <row r="34" spans="3:12" ht="12" customHeight="1">
      <c r="E34" s="331" t="s">
        <v>88</v>
      </c>
      <c r="F34" s="331"/>
      <c r="H34" s="329" t="s">
        <v>89</v>
      </c>
      <c r="I34" s="329"/>
      <c r="K34" s="329" t="s">
        <v>90</v>
      </c>
      <c r="L34" s="329"/>
    </row>
    <row r="35" spans="3:12" ht="12" customHeight="1">
      <c r="C35" s="96" t="s">
        <v>12</v>
      </c>
      <c r="E35" s="332"/>
      <c r="F35" s="332"/>
      <c r="H35" s="330"/>
      <c r="I35" s="330"/>
      <c r="K35" s="330"/>
      <c r="L35" s="330"/>
    </row>
    <row r="36" spans="3:12" ht="12" customHeight="1">
      <c r="C36" s="73" t="s">
        <v>35</v>
      </c>
      <c r="D36" s="73"/>
      <c r="F36" s="237">
        <v>834.5</v>
      </c>
      <c r="I36" s="237">
        <f>+L36-F36</f>
        <v>39.799999999999955</v>
      </c>
      <c r="L36" s="120">
        <v>874.3</v>
      </c>
    </row>
    <row r="37" spans="3:12" ht="12" customHeight="1">
      <c r="C37" s="73"/>
      <c r="D37" s="73"/>
      <c r="F37" s="237"/>
      <c r="I37" s="237"/>
      <c r="L37" s="120"/>
    </row>
    <row r="38" spans="3:12" ht="12" customHeight="1">
      <c r="C38" s="73" t="s">
        <v>15</v>
      </c>
      <c r="D38" s="73"/>
      <c r="F38" s="120">
        <v>-256</v>
      </c>
      <c r="I38" s="120">
        <f>+L38-F38</f>
        <v>0</v>
      </c>
      <c r="L38" s="120">
        <v>-256</v>
      </c>
    </row>
    <row r="39" spans="3:12" ht="12" customHeight="1">
      <c r="C39" s="73" t="s">
        <v>16</v>
      </c>
      <c r="D39" s="73"/>
      <c r="F39" s="120">
        <v>-10.799999999999999</v>
      </c>
      <c r="I39" s="120">
        <f>+L39-F39</f>
        <v>0</v>
      </c>
      <c r="L39" s="120">
        <v>-10.799999999999999</v>
      </c>
    </row>
    <row r="40" spans="3:12" ht="12" customHeight="1">
      <c r="C40" s="73" t="s">
        <v>17</v>
      </c>
      <c r="D40" s="73"/>
      <c r="F40" s="120">
        <v>-51.8</v>
      </c>
      <c r="I40" s="120">
        <f>+L40-F40</f>
        <v>0</v>
      </c>
      <c r="L40" s="120">
        <v>-51.8</v>
      </c>
    </row>
    <row r="41" spans="3:12" ht="12" customHeight="1">
      <c r="C41" s="73" t="s">
        <v>91</v>
      </c>
      <c r="D41" s="73"/>
      <c r="F41" s="120">
        <v>-362.1</v>
      </c>
      <c r="I41" s="120">
        <f>+L41-F41</f>
        <v>-0.59999999999996589</v>
      </c>
      <c r="L41" s="120">
        <v>-362.7</v>
      </c>
    </row>
    <row r="42" spans="3:12" ht="12" customHeight="1">
      <c r="C42" s="73" t="s">
        <v>41</v>
      </c>
      <c r="D42" s="73"/>
      <c r="F42" s="120">
        <v>-117.50000000000001</v>
      </c>
      <c r="I42" s="120">
        <f>+L42-F42</f>
        <v>0</v>
      </c>
      <c r="L42" s="120">
        <v>-117.50000000000001</v>
      </c>
    </row>
    <row r="43" spans="3:12" ht="12" customHeight="1">
      <c r="C43" s="68" t="s">
        <v>215</v>
      </c>
      <c r="D43" s="77"/>
      <c r="E43" s="238"/>
      <c r="F43" s="238">
        <f>SUM(F36:F42)</f>
        <v>36.300000000000054</v>
      </c>
      <c r="H43" s="238"/>
      <c r="I43" s="238">
        <f>SUM(I36:I42)</f>
        <v>39.199999999999989</v>
      </c>
      <c r="K43" s="238"/>
      <c r="L43" s="238">
        <f>SUM(L36:L42)</f>
        <v>75.500000000000043</v>
      </c>
    </row>
    <row r="44" spans="3:12" ht="12" customHeight="1"/>
    <row r="45" spans="3:12" ht="12" customHeight="1">
      <c r="F45" s="1"/>
      <c r="G45" s="1"/>
    </row>
    <row r="46" spans="3:12" ht="12" customHeight="1">
      <c r="F46" s="1"/>
      <c r="G46" s="1"/>
    </row>
    <row r="47" spans="3:12" ht="12" customHeight="1">
      <c r="F47" s="1"/>
      <c r="G47" s="1"/>
    </row>
    <row r="48" spans="3:12">
      <c r="F48" s="1"/>
      <c r="G48" s="1"/>
      <c r="H48" s="1"/>
      <c r="I48" s="1"/>
      <c r="J48" s="1"/>
      <c r="K48" s="1"/>
    </row>
    <row r="49" spans="6:11">
      <c r="F49" s="1"/>
      <c r="G49" s="1"/>
      <c r="H49" s="1"/>
      <c r="I49" s="1"/>
      <c r="J49" s="1"/>
      <c r="K49" s="1"/>
    </row>
  </sheetData>
  <mergeCells count="15">
    <mergeCell ref="E2:L2"/>
    <mergeCell ref="E17:L17"/>
    <mergeCell ref="E18:L18"/>
    <mergeCell ref="E32:L32"/>
    <mergeCell ref="E33:L33"/>
    <mergeCell ref="E3:L3"/>
    <mergeCell ref="E5:F6"/>
    <mergeCell ref="H5:I6"/>
    <mergeCell ref="K5:L6"/>
    <mergeCell ref="K34:L35"/>
    <mergeCell ref="H34:I35"/>
    <mergeCell ref="E34:F35"/>
    <mergeCell ref="E20:F21"/>
    <mergeCell ref="H20:I21"/>
    <mergeCell ref="K20:L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C1:U61"/>
  <sheetViews>
    <sheetView showGridLines="0" zoomScaleNormal="100" workbookViewId="0">
      <selection activeCell="H29" sqref="H29"/>
    </sheetView>
  </sheetViews>
  <sheetFormatPr defaultRowHeight="15"/>
  <cols>
    <col min="3" max="3" width="20.7109375" customWidth="1"/>
    <col min="4" max="4" width="1.5703125" customWidth="1"/>
    <col min="5" max="6" width="10.5703125" customWidth="1"/>
    <col min="7" max="7" width="1.5703125" customWidth="1"/>
    <col min="8" max="9" width="10.5703125" customWidth="1"/>
    <col min="10" max="10" width="1.5703125" customWidth="1"/>
    <col min="11" max="12" width="10.5703125" customWidth="1"/>
    <col min="13" max="13" width="1.5703125" customWidth="1"/>
    <col min="14" max="15" width="10.5703125" customWidth="1"/>
    <col min="16" max="16" width="1.5703125" customWidth="1"/>
    <col min="17" max="18" width="10.5703125" customWidth="1"/>
  </cols>
  <sheetData>
    <row r="1" spans="3:21" ht="12" customHeight="1">
      <c r="U1" s="270"/>
    </row>
    <row r="2" spans="3:21" ht="12" customHeight="1" thickBot="1">
      <c r="C2" s="223" t="s">
        <v>243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U2" s="270"/>
    </row>
    <row r="3" spans="3:21" ht="12" customHeight="1">
      <c r="N3" s="334" t="s">
        <v>11</v>
      </c>
      <c r="O3" s="334"/>
      <c r="P3" s="334"/>
      <c r="Q3" s="334"/>
      <c r="R3" s="334"/>
      <c r="U3" s="270"/>
    </row>
    <row r="4" spans="3:21" ht="12" customHeight="1">
      <c r="N4" s="334" t="s">
        <v>0</v>
      </c>
      <c r="O4" s="334"/>
      <c r="P4" s="334"/>
      <c r="Q4" s="334"/>
      <c r="R4" s="334"/>
      <c r="U4" s="270"/>
    </row>
    <row r="5" spans="3:21" ht="12" customHeight="1">
      <c r="N5" s="220">
        <v>2019</v>
      </c>
      <c r="O5" s="220">
        <v>2018</v>
      </c>
      <c r="P5" s="61"/>
      <c r="Q5" s="220">
        <v>2019</v>
      </c>
      <c r="R5" s="220">
        <v>2018</v>
      </c>
      <c r="U5" s="270"/>
    </row>
    <row r="6" spans="3:21" ht="12" customHeight="1">
      <c r="N6" s="335" t="s">
        <v>88</v>
      </c>
      <c r="O6" s="335"/>
      <c r="P6" s="4"/>
      <c r="Q6" s="335" t="s">
        <v>90</v>
      </c>
      <c r="R6" s="335"/>
      <c r="U6" s="270"/>
    </row>
    <row r="7" spans="3:21" ht="12" customHeight="1">
      <c r="C7" s="282" t="s">
        <v>12</v>
      </c>
      <c r="D7" s="118"/>
      <c r="E7" s="118"/>
      <c r="F7" s="118"/>
      <c r="G7" s="118"/>
      <c r="H7" s="118"/>
      <c r="I7" s="118"/>
      <c r="J7" s="118"/>
      <c r="K7" s="118"/>
      <c r="L7" s="118"/>
      <c r="N7" s="332"/>
      <c r="O7" s="332"/>
      <c r="P7" s="4"/>
      <c r="Q7" s="332"/>
      <c r="R7" s="332"/>
      <c r="U7" s="270"/>
    </row>
    <row r="8" spans="3:21" ht="12" customHeight="1">
      <c r="C8" s="74" t="s">
        <v>228</v>
      </c>
      <c r="N8" s="66">
        <v>76.3</v>
      </c>
      <c r="O8" s="121">
        <v>34.299999999999997</v>
      </c>
      <c r="P8" s="121"/>
      <c r="Q8" s="66">
        <v>76.3</v>
      </c>
      <c r="R8" s="121">
        <v>34.299999999999997</v>
      </c>
      <c r="U8" s="270"/>
    </row>
    <row r="9" spans="3:21" ht="12" customHeight="1">
      <c r="C9" s="74" t="s">
        <v>227</v>
      </c>
      <c r="N9" s="66">
        <v>94.9</v>
      </c>
      <c r="O9" s="121">
        <v>95.7</v>
      </c>
      <c r="P9" s="121"/>
      <c r="Q9" s="66">
        <v>137.19999999999999</v>
      </c>
      <c r="R9" s="121">
        <v>67</v>
      </c>
      <c r="U9" s="270"/>
    </row>
    <row r="10" spans="3:21" ht="12" customHeight="1">
      <c r="C10" s="74" t="s">
        <v>226</v>
      </c>
      <c r="N10" s="66">
        <v>53.9</v>
      </c>
      <c r="O10" s="121">
        <v>56</v>
      </c>
      <c r="P10" s="121"/>
      <c r="Q10" s="66">
        <v>53.9</v>
      </c>
      <c r="R10" s="121">
        <v>56</v>
      </c>
      <c r="U10" s="270"/>
    </row>
    <row r="11" spans="3:21" ht="12" customHeight="1">
      <c r="C11" s="74" t="s">
        <v>225</v>
      </c>
      <c r="N11" s="66">
        <v>8.6999999999999993</v>
      </c>
      <c r="O11" s="121">
        <v>6.1</v>
      </c>
      <c r="P11" s="121"/>
      <c r="Q11" s="66">
        <v>8.6999999999999993</v>
      </c>
      <c r="R11" s="121">
        <v>6.1</v>
      </c>
      <c r="U11" s="270"/>
    </row>
    <row r="12" spans="3:21" ht="12" customHeight="1">
      <c r="C12" s="74" t="s">
        <v>224</v>
      </c>
      <c r="N12" s="66">
        <v>0.4</v>
      </c>
      <c r="O12" s="121">
        <v>0</v>
      </c>
      <c r="P12" s="121"/>
      <c r="Q12" s="66">
        <v>0.4</v>
      </c>
      <c r="R12" s="121">
        <v>0</v>
      </c>
      <c r="U12" s="270"/>
    </row>
    <row r="13" spans="3:21" ht="12" customHeight="1">
      <c r="C13" s="68" t="s">
        <v>5</v>
      </c>
      <c r="D13" s="6"/>
      <c r="E13" s="6"/>
      <c r="F13" s="6"/>
      <c r="G13" s="6"/>
      <c r="H13" s="6"/>
      <c r="I13" s="6"/>
      <c r="J13" s="6"/>
      <c r="K13" s="6"/>
      <c r="L13" s="6"/>
      <c r="N13" s="122">
        <f>SUM(N8:N12)</f>
        <v>234.2</v>
      </c>
      <c r="O13" s="122">
        <f>SUM(O8:O12)</f>
        <v>192.1</v>
      </c>
      <c r="P13" s="121"/>
      <c r="Q13" s="122">
        <f>SUM(Q8:Q12)</f>
        <v>276.49999999999994</v>
      </c>
      <c r="R13" s="122">
        <f>SUM(R8:R12)</f>
        <v>163.4</v>
      </c>
      <c r="U13" s="270"/>
    </row>
    <row r="14" spans="3:21" ht="12" customHeight="1">
      <c r="U14" s="270"/>
    </row>
    <row r="15" spans="3:21" ht="12" customHeight="1" thickBot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U15" s="270"/>
    </row>
    <row r="16" spans="3:21" ht="12" customHeight="1">
      <c r="K16" s="334" t="s">
        <v>239</v>
      </c>
      <c r="L16" s="334"/>
      <c r="M16" s="334"/>
      <c r="N16" s="334"/>
      <c r="O16" s="334"/>
      <c r="Q16" s="334" t="s">
        <v>135</v>
      </c>
      <c r="R16" s="334"/>
      <c r="U16" s="270"/>
    </row>
    <row r="17" spans="3:21" ht="12" customHeight="1">
      <c r="K17" s="334" t="s">
        <v>0</v>
      </c>
      <c r="L17" s="334"/>
      <c r="M17" s="334"/>
      <c r="N17" s="334"/>
      <c r="O17" s="334"/>
      <c r="Q17" s="323" t="s">
        <v>1</v>
      </c>
      <c r="R17" s="323"/>
      <c r="U17" s="270"/>
    </row>
    <row r="18" spans="3:21" ht="12" customHeight="1">
      <c r="K18" s="220">
        <v>2019</v>
      </c>
      <c r="L18" s="220">
        <v>2018</v>
      </c>
      <c r="M18" s="61"/>
      <c r="N18" s="220">
        <v>2019</v>
      </c>
      <c r="O18" s="220">
        <v>2018</v>
      </c>
      <c r="Q18" s="220">
        <v>2018</v>
      </c>
      <c r="R18" s="220">
        <v>2018</v>
      </c>
      <c r="U18" s="270"/>
    </row>
    <row r="19" spans="3:21" ht="12" customHeight="1">
      <c r="K19" s="335" t="s">
        <v>88</v>
      </c>
      <c r="L19" s="335"/>
      <c r="M19" s="4"/>
      <c r="N19" s="335" t="s">
        <v>90</v>
      </c>
      <c r="O19" s="335"/>
      <c r="Q19" s="221" t="s">
        <v>4</v>
      </c>
      <c r="R19" s="221" t="s">
        <v>240</v>
      </c>
      <c r="U19" s="270"/>
    </row>
    <row r="20" spans="3:21" ht="12" customHeight="1">
      <c r="C20" s="282" t="s">
        <v>12</v>
      </c>
      <c r="D20" s="118"/>
      <c r="E20" s="118"/>
      <c r="F20" s="118"/>
      <c r="G20" s="118"/>
      <c r="H20" s="118"/>
      <c r="I20" s="118"/>
      <c r="J20" s="8"/>
      <c r="K20" s="332"/>
      <c r="L20" s="332"/>
      <c r="M20" s="4"/>
      <c r="N20" s="332"/>
      <c r="O20" s="332"/>
      <c r="Q20" s="222" t="s">
        <v>242</v>
      </c>
      <c r="R20" s="222" t="s">
        <v>241</v>
      </c>
      <c r="U20" s="270"/>
    </row>
    <row r="21" spans="3:21" ht="12" customHeight="1">
      <c r="C21" s="74" t="s">
        <v>228</v>
      </c>
      <c r="J21" s="8"/>
      <c r="K21" s="121">
        <v>215</v>
      </c>
      <c r="L21" s="121">
        <v>108.5</v>
      </c>
      <c r="M21" s="121"/>
      <c r="N21" s="66">
        <v>215</v>
      </c>
      <c r="O21" s="121">
        <v>108.5</v>
      </c>
      <c r="Q21" s="121">
        <v>149.5</v>
      </c>
      <c r="R21" s="121">
        <v>149.5</v>
      </c>
      <c r="U21" s="270"/>
    </row>
    <row r="22" spans="3:21" ht="12" customHeight="1">
      <c r="C22" s="74" t="s">
        <v>227</v>
      </c>
      <c r="J22" s="8"/>
      <c r="K22" s="66">
        <v>191.8</v>
      </c>
      <c r="L22" s="121">
        <v>248.23400000000001</v>
      </c>
      <c r="M22" s="121"/>
      <c r="N22" s="66">
        <v>198.3</v>
      </c>
      <c r="O22" s="121">
        <v>263.39999999999998</v>
      </c>
      <c r="Q22" s="121">
        <v>282.39999999999998</v>
      </c>
      <c r="R22" s="121">
        <v>322.2</v>
      </c>
      <c r="U22" s="270"/>
    </row>
    <row r="23" spans="3:21" ht="12" customHeight="1">
      <c r="C23" s="74" t="s">
        <v>226</v>
      </c>
      <c r="J23" s="8"/>
      <c r="K23" s="66">
        <v>160.4</v>
      </c>
      <c r="L23" s="121">
        <v>208.27799999999999</v>
      </c>
      <c r="M23" s="121"/>
      <c r="N23" s="66">
        <v>160.4</v>
      </c>
      <c r="O23" s="121">
        <v>208.27799999999999</v>
      </c>
      <c r="Q23" s="121">
        <v>371.9</v>
      </c>
      <c r="R23" s="121">
        <v>371.9</v>
      </c>
      <c r="U23" s="270"/>
    </row>
    <row r="24" spans="3:21" ht="12" customHeight="1">
      <c r="C24" s="74" t="s">
        <v>225</v>
      </c>
      <c r="J24" s="8"/>
      <c r="K24" s="66">
        <v>22.5</v>
      </c>
      <c r="L24" s="121">
        <v>19.48</v>
      </c>
      <c r="M24" s="121"/>
      <c r="N24" s="66">
        <v>22.5</v>
      </c>
      <c r="O24" s="121">
        <v>19.48</v>
      </c>
      <c r="Q24" s="121">
        <v>25.8</v>
      </c>
      <c r="R24" s="121">
        <v>25.8</v>
      </c>
      <c r="U24" s="270"/>
    </row>
    <row r="25" spans="3:21" ht="12" customHeight="1">
      <c r="C25" s="74" t="s">
        <v>224</v>
      </c>
      <c r="J25" s="8"/>
      <c r="K25" s="66">
        <v>2</v>
      </c>
      <c r="L25" s="121">
        <v>4.8</v>
      </c>
      <c r="M25" s="121"/>
      <c r="N25" s="66">
        <v>2</v>
      </c>
      <c r="O25" s="121">
        <v>4.8</v>
      </c>
      <c r="Q25" s="121">
        <v>4.9000000000000004</v>
      </c>
      <c r="R25" s="121">
        <v>4.9000000000000004</v>
      </c>
      <c r="U25" s="270"/>
    </row>
    <row r="26" spans="3:21" ht="12" customHeight="1">
      <c r="C26" s="68" t="s">
        <v>5</v>
      </c>
      <c r="D26" s="6"/>
      <c r="E26" s="6"/>
      <c r="F26" s="6"/>
      <c r="G26" s="6"/>
      <c r="H26" s="6"/>
      <c r="I26" s="6"/>
      <c r="J26" s="8"/>
      <c r="K26" s="122">
        <f>SUM(K21:K25)</f>
        <v>591.70000000000005</v>
      </c>
      <c r="L26" s="122">
        <f>SUM(L21:L25)</f>
        <v>589.29200000000003</v>
      </c>
      <c r="M26" s="121"/>
      <c r="N26" s="122">
        <f>SUM(N21:N25)</f>
        <v>598.20000000000005</v>
      </c>
      <c r="O26" s="122">
        <f>SUM(O21:O25)</f>
        <v>604.45799999999997</v>
      </c>
      <c r="Q26" s="122">
        <f>SUM(Q21:Q25)</f>
        <v>834.49999999999989</v>
      </c>
      <c r="R26" s="122">
        <f>SUM(R21:R25)</f>
        <v>874.29999999999984</v>
      </c>
      <c r="U26" s="270"/>
    </row>
    <row r="27" spans="3:21" ht="12" customHeight="1">
      <c r="J27" s="8"/>
      <c r="U27" s="270"/>
    </row>
    <row r="28" spans="3:21" ht="12" customHeight="1">
      <c r="U28" s="270"/>
    </row>
    <row r="29" spans="3:21">
      <c r="U29" s="169"/>
    </row>
    <row r="30" spans="3:21">
      <c r="U30" s="169"/>
    </row>
    <row r="31" spans="3:21">
      <c r="L31" s="249"/>
      <c r="U31" s="169"/>
    </row>
    <row r="32" spans="3:21">
      <c r="U32" s="169"/>
    </row>
    <row r="33" spans="21:21">
      <c r="U33" s="169"/>
    </row>
    <row r="34" spans="21:21">
      <c r="U34" s="169"/>
    </row>
    <row r="35" spans="21:21">
      <c r="U35" s="169"/>
    </row>
    <row r="36" spans="21:21">
      <c r="U36" s="169"/>
    </row>
    <row r="37" spans="21:21">
      <c r="U37" s="169"/>
    </row>
    <row r="38" spans="21:21">
      <c r="U38" s="169"/>
    </row>
    <row r="39" spans="21:21">
      <c r="U39" s="169"/>
    </row>
    <row r="40" spans="21:21">
      <c r="U40" s="169"/>
    </row>
    <row r="41" spans="21:21">
      <c r="U41" s="169"/>
    </row>
    <row r="42" spans="21:21">
      <c r="U42" s="169"/>
    </row>
    <row r="43" spans="21:21">
      <c r="U43" s="169"/>
    </row>
    <row r="44" spans="21:21">
      <c r="U44" s="169"/>
    </row>
    <row r="45" spans="21:21">
      <c r="U45" s="169"/>
    </row>
    <row r="46" spans="21:21">
      <c r="U46" s="169"/>
    </row>
    <row r="47" spans="21:21">
      <c r="U47" s="169"/>
    </row>
    <row r="48" spans="21:21">
      <c r="U48" s="169"/>
    </row>
    <row r="49" spans="21:21">
      <c r="U49" s="169"/>
    </row>
    <row r="50" spans="21:21">
      <c r="U50" s="169"/>
    </row>
    <row r="51" spans="21:21">
      <c r="U51" s="169"/>
    </row>
    <row r="52" spans="21:21">
      <c r="U52" s="169"/>
    </row>
    <row r="53" spans="21:21">
      <c r="U53" s="169"/>
    </row>
    <row r="54" spans="21:21">
      <c r="U54" s="169"/>
    </row>
    <row r="55" spans="21:21">
      <c r="U55" s="169"/>
    </row>
    <row r="56" spans="21:21">
      <c r="U56" s="169"/>
    </row>
    <row r="57" spans="21:21">
      <c r="U57" s="169"/>
    </row>
    <row r="58" spans="21:21">
      <c r="U58" s="169"/>
    </row>
    <row r="59" spans="21:21">
      <c r="U59" s="169"/>
    </row>
    <row r="60" spans="21:21">
      <c r="U60" s="169"/>
    </row>
    <row r="61" spans="21:21">
      <c r="U61" s="169"/>
    </row>
  </sheetData>
  <mergeCells count="10">
    <mergeCell ref="K19:L20"/>
    <mergeCell ref="K16:O16"/>
    <mergeCell ref="K17:O17"/>
    <mergeCell ref="Q16:R16"/>
    <mergeCell ref="Q17:R17"/>
    <mergeCell ref="N3:R3"/>
    <mergeCell ref="N4:R4"/>
    <mergeCell ref="N6:O7"/>
    <mergeCell ref="Q6:R7"/>
    <mergeCell ref="N19:O20"/>
  </mergeCells>
  <pageMargins left="0.7" right="0.7" top="0.75" bottom="0.75" header="0.3" footer="0.3"/>
  <pageSetup paperSize="9" orientation="portrait" r:id="rId1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IS and OCI</vt:lpstr>
      <vt:lpstr>BS</vt:lpstr>
      <vt:lpstr>Equity</vt:lpstr>
      <vt:lpstr>CF</vt:lpstr>
      <vt:lpstr>Key tables</vt:lpstr>
      <vt:lpstr>Notes</vt:lpstr>
      <vt:lpstr>Note 1 table</vt:lpstr>
      <vt:lpstr>Note 2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2019-10-16T12:31:27Z</dcterms:created>
  <dcterms:modified xsi:type="dcterms:W3CDTF">2019-10-16T15:36:17Z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